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main\docs\institutional-research\IPEDS-Reports\"/>
    </mc:Choice>
  </mc:AlternateContent>
  <xr:revisionPtr revIDLastSave="0" documentId="8_{793D69B3-F5E8-4D81-B192-709CA6FBF3D8}" xr6:coauthVersionLast="47" xr6:coauthVersionMax="47" xr10:uidLastSave="{00000000-0000-0000-0000-000000000000}"/>
  <bookViews>
    <workbookView xWindow="-120" yWindow="-120" windowWidth="29040" windowHeight="17640" tabRatio="848" xr2:uid="{00000000-000D-0000-FFFF-FFFF00000000}"/>
  </bookViews>
  <sheets>
    <sheet name="FTIC at PSC - Escambia" sheetId="1" r:id="rId1"/>
    <sheet name="Escambia County Schools" sheetId="8" state="hidden" r:id="rId2"/>
    <sheet name="FTIC at PSC - Santa Rosa" sheetId="2" r:id="rId3"/>
    <sheet name="Santa Rosa County Schools" sheetId="9" state="hidden" r:id="rId4"/>
    <sheet name="FTIC at PSC - Private Schools" sheetId="3" r:id="rId5"/>
    <sheet name="Private Schools" sheetId="10" state="hidden" r:id="rId6"/>
    <sheet name="Bar Graphs - Escambia Fall" sheetId="4" r:id="rId7"/>
    <sheet name="Bar Graphs - Santa Rosa Fall" sheetId="5" r:id="rId8"/>
    <sheet name="Bar Graphs - Private Schools Fa" sheetId="6" r:id="rId9"/>
    <sheet name="LEGEND" sheetId="7" r:id="rId10"/>
    <sheet name="Dual-Enrolled" sheetId="17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5" i="3" l="1"/>
  <c r="BF16" i="2"/>
  <c r="BE16" i="2"/>
  <c r="BD16" i="2"/>
  <c r="BG15" i="2"/>
  <c r="BG13" i="2"/>
  <c r="BG12" i="2"/>
  <c r="BG11" i="2"/>
  <c r="BG10" i="2"/>
  <c r="BG9" i="2"/>
  <c r="BG8" i="2"/>
  <c r="BG7" i="2"/>
  <c r="BG6" i="2"/>
  <c r="AZ19" i="1"/>
  <c r="AY19" i="1"/>
  <c r="AX19" i="1"/>
  <c r="BA18" i="1"/>
  <c r="BA14" i="1"/>
  <c r="BA13" i="1"/>
  <c r="BA12" i="1"/>
  <c r="BA10" i="1"/>
  <c r="BA8" i="1"/>
  <c r="BA7" i="1"/>
  <c r="BA6" i="1"/>
  <c r="BG16" i="2" l="1"/>
  <c r="BA19" i="1"/>
  <c r="H16" i="2" l="1"/>
  <c r="B16" i="2"/>
  <c r="N16" i="2"/>
  <c r="T16" i="2"/>
  <c r="Z16" i="2"/>
  <c r="AF16" i="2"/>
  <c r="AL16" i="2"/>
  <c r="AR16" i="2"/>
  <c r="AX16" i="2"/>
  <c r="N19" i="1"/>
  <c r="H19" i="1"/>
  <c r="B19" i="1"/>
  <c r="T19" i="1"/>
  <c r="Z19" i="1"/>
  <c r="AF19" i="1"/>
  <c r="AL19" i="1"/>
  <c r="AS19" i="1"/>
  <c r="AR19" i="1"/>
  <c r="AO6" i="1"/>
  <c r="W7" i="1" l="1"/>
  <c r="W8" i="1"/>
  <c r="W10" i="1"/>
  <c r="W11" i="1"/>
  <c r="W12" i="1"/>
  <c r="W13" i="1"/>
  <c r="W14" i="1"/>
  <c r="W16" i="1"/>
  <c r="W18" i="1"/>
  <c r="W6" i="1"/>
  <c r="Q7" i="1"/>
  <c r="Q8" i="1"/>
  <c r="Q10" i="1"/>
  <c r="Q11" i="1"/>
  <c r="Q12" i="1"/>
  <c r="Q13" i="1"/>
  <c r="Q14" i="1"/>
  <c r="Q16" i="1"/>
  <c r="Q17" i="1"/>
  <c r="Q18" i="1"/>
  <c r="Q6" i="1"/>
  <c r="K7" i="1"/>
  <c r="K8" i="1"/>
  <c r="K10" i="1"/>
  <c r="K11" i="1"/>
  <c r="K12" i="1"/>
  <c r="K13" i="1"/>
  <c r="K14" i="1"/>
  <c r="K16" i="1"/>
  <c r="K17" i="1"/>
  <c r="K18" i="1"/>
  <c r="K6" i="1"/>
  <c r="E7" i="1"/>
  <c r="E8" i="1"/>
  <c r="E10" i="1"/>
  <c r="E12" i="1"/>
  <c r="E13" i="1"/>
  <c r="E14" i="1"/>
  <c r="E16" i="1"/>
  <c r="E17" i="1"/>
  <c r="E18" i="1"/>
  <c r="E6" i="1"/>
  <c r="G6" i="1"/>
  <c r="H15" i="3"/>
  <c r="BB16" i="2"/>
  <c r="AZ16" i="2"/>
  <c r="AY16" i="2"/>
  <c r="BC15" i="2"/>
  <c r="BA15" i="2"/>
  <c r="BC13" i="2"/>
  <c r="BA13" i="2"/>
  <c r="BC12" i="2"/>
  <c r="BA12" i="2"/>
  <c r="BC11" i="2"/>
  <c r="BA11" i="2"/>
  <c r="BC10" i="2"/>
  <c r="BA10" i="2"/>
  <c r="BC9" i="2"/>
  <c r="BA9" i="2"/>
  <c r="BC8" i="2"/>
  <c r="BA8" i="2"/>
  <c r="BC7" i="2"/>
  <c r="BA7" i="2"/>
  <c r="BC6" i="2"/>
  <c r="BA6" i="2"/>
  <c r="AU6" i="2"/>
  <c r="AU15" i="2"/>
  <c r="AU12" i="2"/>
  <c r="AU11" i="2"/>
  <c r="AU10" i="2"/>
  <c r="AU9" i="2"/>
  <c r="AU8" i="2"/>
  <c r="AU7" i="2"/>
  <c r="BC16" i="2" l="1"/>
  <c r="BA16" i="2"/>
  <c r="AV19" i="1"/>
  <c r="AW19" i="1" s="1"/>
  <c r="AT19" i="1"/>
  <c r="AU19" i="1" s="1"/>
  <c r="AW18" i="1"/>
  <c r="AU18" i="1"/>
  <c r="AW14" i="1"/>
  <c r="AU14" i="1"/>
  <c r="AW13" i="1"/>
  <c r="AU13" i="1"/>
  <c r="AW12" i="1"/>
  <c r="AU12" i="1"/>
  <c r="AW10" i="1"/>
  <c r="AU10" i="1"/>
  <c r="AW8" i="1"/>
  <c r="AU8" i="1"/>
  <c r="AW7" i="1"/>
  <c r="AU7" i="1"/>
  <c r="AW6" i="1"/>
  <c r="AU6" i="1"/>
  <c r="D19" i="1"/>
  <c r="Q5" i="17" l="1"/>
  <c r="O5" i="17"/>
  <c r="M5" i="17"/>
  <c r="K5" i="17"/>
  <c r="I5" i="17"/>
  <c r="G5" i="17"/>
  <c r="E5" i="17"/>
  <c r="C5" i="17"/>
  <c r="AD15" i="3"/>
  <c r="O15" i="3"/>
  <c r="E15" i="3"/>
  <c r="AK7" i="2"/>
  <c r="AK9" i="2"/>
  <c r="AK13" i="2"/>
  <c r="AK6" i="2"/>
  <c r="AK10" i="2"/>
  <c r="AK12" i="2"/>
  <c r="AK15" i="2"/>
  <c r="AE7" i="2"/>
  <c r="AD16" i="2"/>
  <c r="AE10" i="2"/>
  <c r="AE13" i="2"/>
  <c r="S7" i="2"/>
  <c r="S13" i="2"/>
  <c r="S6" i="2"/>
  <c r="L16" i="2"/>
  <c r="M9" i="2"/>
  <c r="M12" i="2"/>
  <c r="M15" i="2"/>
  <c r="F16" i="2"/>
  <c r="G12" i="2"/>
  <c r="G13" i="2"/>
  <c r="AO8" i="1"/>
  <c r="AO12" i="1"/>
  <c r="AO14" i="1"/>
  <c r="AO18" i="1"/>
  <c r="AK12" i="1"/>
  <c r="AK18" i="1"/>
  <c r="AD19" i="1"/>
  <c r="AE12" i="1"/>
  <c r="AE18" i="1"/>
  <c r="Y8" i="1"/>
  <c r="Y11" i="1"/>
  <c r="Y14" i="1"/>
  <c r="Y6" i="1"/>
  <c r="S8" i="1"/>
  <c r="S14" i="1"/>
  <c r="M11" i="1"/>
  <c r="M12" i="1"/>
  <c r="M17" i="1"/>
  <c r="M18" i="1"/>
  <c r="G12" i="1"/>
  <c r="G17" i="1"/>
  <c r="G18" i="1"/>
  <c r="AN15" i="3"/>
  <c r="AP16" i="2"/>
  <c r="AQ15" i="2"/>
  <c r="AQ12" i="2"/>
  <c r="AQ11" i="2"/>
  <c r="AQ10" i="2"/>
  <c r="AQ9" i="2"/>
  <c r="AQ8" i="2"/>
  <c r="AQ7" i="2"/>
  <c r="AQ6" i="2"/>
  <c r="AI15" i="3"/>
  <c r="Y15" i="3"/>
  <c r="AV16" i="2"/>
  <c r="AW15" i="2"/>
  <c r="AW12" i="2"/>
  <c r="AW11" i="2"/>
  <c r="AW10" i="2"/>
  <c r="AW9" i="2"/>
  <c r="AW8" i="2"/>
  <c r="AW7" i="2"/>
  <c r="AW6" i="2"/>
  <c r="AK11" i="2"/>
  <c r="AK8" i="2"/>
  <c r="AE15" i="2"/>
  <c r="AE14" i="2"/>
  <c r="AE12" i="2"/>
  <c r="AE11" i="2"/>
  <c r="AE9" i="2"/>
  <c r="AE8" i="2"/>
  <c r="AE6" i="2"/>
  <c r="Y15" i="2"/>
  <c r="Y14" i="2"/>
  <c r="Y13" i="2"/>
  <c r="Y12" i="2"/>
  <c r="Y11" i="2"/>
  <c r="Y10" i="2"/>
  <c r="Y9" i="2"/>
  <c r="Y8" i="2"/>
  <c r="Y7" i="2"/>
  <c r="Y6" i="2"/>
  <c r="S15" i="2"/>
  <c r="S12" i="2"/>
  <c r="S11" i="2"/>
  <c r="S10" i="2"/>
  <c r="S9" i="2"/>
  <c r="S8" i="2"/>
  <c r="M14" i="2"/>
  <c r="M13" i="2"/>
  <c r="M11" i="2"/>
  <c r="M10" i="2"/>
  <c r="M8" i="2"/>
  <c r="M7" i="2"/>
  <c r="M6" i="2"/>
  <c r="G15" i="2"/>
  <c r="G11" i="2"/>
  <c r="G10" i="2"/>
  <c r="G9" i="2"/>
  <c r="G8" i="2"/>
  <c r="G6" i="2"/>
  <c r="AO7" i="1"/>
  <c r="AO10" i="1"/>
  <c r="AO13" i="1"/>
  <c r="AP19" i="1"/>
  <c r="AQ18" i="1"/>
  <c r="AQ14" i="1"/>
  <c r="AQ13" i="1"/>
  <c r="AQ12" i="1"/>
  <c r="AQ10" i="1"/>
  <c r="AQ8" i="1"/>
  <c r="AQ7" i="1"/>
  <c r="AQ6" i="1"/>
  <c r="AK14" i="1"/>
  <c r="AK13" i="1"/>
  <c r="AK10" i="1"/>
  <c r="AK8" i="1"/>
  <c r="AK7" i="1"/>
  <c r="AK6" i="1"/>
  <c r="AE16" i="1"/>
  <c r="AE14" i="1"/>
  <c r="AE13" i="1"/>
  <c r="AE10" i="1"/>
  <c r="AE8" i="1"/>
  <c r="AE7" i="1"/>
  <c r="AE6" i="1"/>
  <c r="Y18" i="1"/>
  <c r="Y16" i="1"/>
  <c r="Y13" i="1"/>
  <c r="Y12" i="1"/>
  <c r="Y10" i="1"/>
  <c r="Y7" i="1"/>
  <c r="S18" i="1"/>
  <c r="S17" i="1"/>
  <c r="S16" i="1"/>
  <c r="S13" i="1"/>
  <c r="S12" i="1"/>
  <c r="S11" i="1"/>
  <c r="S10" i="1"/>
  <c r="S7" i="1"/>
  <c r="S6" i="1"/>
  <c r="L19" i="1"/>
  <c r="M16" i="1"/>
  <c r="M14" i="1"/>
  <c r="M13" i="1"/>
  <c r="M10" i="1"/>
  <c r="M8" i="1"/>
  <c r="M7" i="1"/>
  <c r="M6" i="1"/>
  <c r="G7" i="1"/>
  <c r="G8" i="1"/>
  <c r="G10" i="1"/>
  <c r="G13" i="1"/>
  <c r="G14" i="1"/>
  <c r="G16" i="1"/>
  <c r="T15" i="3" l="1"/>
  <c r="J15" i="3"/>
  <c r="AJ16" i="2"/>
  <c r="X16" i="2"/>
  <c r="R16" i="2"/>
  <c r="G7" i="2"/>
  <c r="AN19" i="1"/>
  <c r="AJ19" i="1"/>
  <c r="X19" i="1"/>
  <c r="R19" i="1"/>
  <c r="F19" i="1"/>
  <c r="AL15" i="3"/>
  <c r="AT16" i="2"/>
  <c r="AS16" i="2"/>
  <c r="AW16" i="2" s="1"/>
  <c r="AM19" i="1"/>
  <c r="AU16" i="2" l="1"/>
  <c r="AO19" i="1"/>
  <c r="AQ19" i="1"/>
  <c r="AG15" i="3"/>
  <c r="AN16" i="2"/>
  <c r="AM16" i="2"/>
  <c r="AQ16" i="2" s="1"/>
  <c r="AO15" i="2"/>
  <c r="AO12" i="2"/>
  <c r="AO11" i="2"/>
  <c r="AO10" i="2"/>
  <c r="AO9" i="2"/>
  <c r="AO8" i="2"/>
  <c r="AO7" i="2"/>
  <c r="AO6" i="2"/>
  <c r="AO16" i="2" l="1"/>
  <c r="AC6" i="1"/>
  <c r="AI7" i="1" l="1"/>
  <c r="AI8" i="1"/>
  <c r="AI10" i="1"/>
  <c r="AI12" i="1"/>
  <c r="AI13" i="1"/>
  <c r="AI14" i="1"/>
  <c r="AI18" i="1"/>
  <c r="AB15" i="3" l="1"/>
  <c r="AH16" i="2"/>
  <c r="AG16" i="2"/>
  <c r="AK16" i="2" s="1"/>
  <c r="AI15" i="2"/>
  <c r="AI13" i="2"/>
  <c r="AI12" i="2"/>
  <c r="AI11" i="2"/>
  <c r="AI10" i="2"/>
  <c r="AI9" i="2"/>
  <c r="AI8" i="2"/>
  <c r="AI7" i="2"/>
  <c r="AI6" i="2"/>
  <c r="AH19" i="1"/>
  <c r="AG19" i="1"/>
  <c r="AI6" i="1"/>
  <c r="AI19" i="1" l="1"/>
  <c r="AK19" i="1"/>
  <c r="AI16" i="2"/>
  <c r="AC7" i="1"/>
  <c r="AC8" i="1"/>
  <c r="AC10" i="1"/>
  <c r="AC12" i="1"/>
  <c r="AC13" i="1"/>
  <c r="AC14" i="1"/>
  <c r="AC16" i="1"/>
  <c r="AC18" i="1"/>
  <c r="AC7" i="2"/>
  <c r="AC8" i="2"/>
  <c r="AC9" i="2"/>
  <c r="AC10" i="2"/>
  <c r="AC11" i="2"/>
  <c r="AC12" i="2"/>
  <c r="AC13" i="2"/>
  <c r="AC14" i="2"/>
  <c r="AC15" i="2"/>
  <c r="AC6" i="2"/>
  <c r="W13" i="2"/>
  <c r="W12" i="2"/>
  <c r="W15" i="3" l="1"/>
  <c r="AB16" i="2"/>
  <c r="AA16" i="2"/>
  <c r="AE16" i="2" s="1"/>
  <c r="AB19" i="1"/>
  <c r="AA19" i="1"/>
  <c r="AE19" i="1" s="1"/>
  <c r="AC16" i="2" l="1"/>
  <c r="AC19" i="1"/>
  <c r="O16" i="2"/>
  <c r="S16" i="2" s="1"/>
  <c r="I16" i="2"/>
  <c r="M16" i="2" s="1"/>
  <c r="O19" i="1"/>
  <c r="S19" i="1" s="1"/>
  <c r="I19" i="1"/>
  <c r="M19" i="1" s="1"/>
  <c r="C15" i="3"/>
  <c r="R15" i="3" l="1"/>
  <c r="M15" i="3"/>
  <c r="V16" i="2"/>
  <c r="U16" i="2"/>
  <c r="Y16" i="2" s="1"/>
  <c r="P16" i="2"/>
  <c r="Q16" i="2" s="1"/>
  <c r="J16" i="2"/>
  <c r="K16" i="2" s="1"/>
  <c r="D16" i="2"/>
  <c r="C16" i="2"/>
  <c r="G16" i="2" s="1"/>
  <c r="V19" i="1"/>
  <c r="U19" i="1"/>
  <c r="Y19" i="1" s="1"/>
  <c r="P19" i="1"/>
  <c r="Q19" i="1" s="1"/>
  <c r="J19" i="1"/>
  <c r="K19" i="1" s="1"/>
  <c r="C19" i="1"/>
  <c r="E19" i="1" l="1"/>
  <c r="G19" i="1"/>
  <c r="E16" i="2"/>
  <c r="W19" i="1"/>
  <c r="W16" i="2"/>
</calcChain>
</file>

<file path=xl/sharedStrings.xml><?xml version="1.0" encoding="utf-8"?>
<sst xmlns="http://schemas.openxmlformats.org/spreadsheetml/2006/main" count="798" uniqueCount="165">
  <si>
    <t>FTIC ATTENDING                       PENSACOLA STATE</t>
  </si>
  <si>
    <t>2013-2014</t>
  </si>
  <si>
    <t>FALL 2014                                     (2015-1)</t>
  </si>
  <si>
    <t>2014-2015</t>
  </si>
  <si>
    <t>FALL 2015                                     (2016-1)</t>
  </si>
  <si>
    <t>2015-2016</t>
  </si>
  <si>
    <t>FALL 2016                                     (2017-1)</t>
  </si>
  <si>
    <t>2016-2017</t>
  </si>
  <si>
    <t>FALL 2017                                     (2018-1)</t>
  </si>
  <si>
    <t>#</t>
  </si>
  <si>
    <t>%</t>
  </si>
  <si>
    <t>ESCAMBIA COUNTY</t>
  </si>
  <si>
    <t>Escambia HS</t>
  </si>
  <si>
    <t>Pensacola HS</t>
  </si>
  <si>
    <t>George Stone</t>
  </si>
  <si>
    <t>*</t>
  </si>
  <si>
    <t>Pine Forest HS</t>
  </si>
  <si>
    <t>Judy Andrews</t>
  </si>
  <si>
    <t>Washington HS</t>
  </si>
  <si>
    <t>Northview HS</t>
  </si>
  <si>
    <t>West Florida Technical HS</t>
  </si>
  <si>
    <t>Pace Program</t>
  </si>
  <si>
    <t>Escambia Charter</t>
  </si>
  <si>
    <t>Newpoint Pensacola</t>
  </si>
  <si>
    <t>Escambia Virtual Academy</t>
  </si>
  <si>
    <t>ESCAMBIA COUNTY Total</t>
  </si>
  <si>
    <t>SANTA ROSA COUNTY</t>
  </si>
  <si>
    <t>Central HS</t>
  </si>
  <si>
    <t>Gulf Breeze HS</t>
  </si>
  <si>
    <t>Jay HS</t>
  </si>
  <si>
    <t>Milton HS</t>
  </si>
  <si>
    <t>Pace HS</t>
  </si>
  <si>
    <t>Navarre HS</t>
  </si>
  <si>
    <t>Berryhill Admin</t>
  </si>
  <si>
    <t>Learning Academy of SR</t>
  </si>
  <si>
    <t>SANTA ROSA COUNTY Total</t>
  </si>
  <si>
    <t>PRIVATE SCHOOLS</t>
  </si>
  <si>
    <t>Alethia Christian Academy</t>
  </si>
  <si>
    <t>Pensacola State Collegiate HS</t>
  </si>
  <si>
    <t>Pensacola Christian</t>
  </si>
  <si>
    <t>Pensacola Private School of Liberal Arts</t>
  </si>
  <si>
    <t>West Florida Baptist Academy</t>
  </si>
  <si>
    <t>East Hill Christian</t>
  </si>
  <si>
    <t>Santa Rosa Adult HS</t>
  </si>
  <si>
    <t>Santa Rosa Christian</t>
  </si>
  <si>
    <t>PRIVATE SCHOOLS Total</t>
  </si>
  <si>
    <t>Santa Rosa Adult High</t>
  </si>
  <si>
    <t>GRADUATES</t>
  </si>
  <si>
    <t>FALL 2018                                     (2019-1)</t>
  </si>
  <si>
    <t>2017-2018</t>
  </si>
  <si>
    <t>JM Tate HS</t>
  </si>
  <si>
    <t>Santa Rosa Virtual Academy</t>
  </si>
  <si>
    <t>Pensacola Catholic HS</t>
  </si>
  <si>
    <t>* All High School Graduates are confidential and not reported</t>
  </si>
  <si>
    <t>COHORT</t>
  </si>
  <si>
    <t>2018-2019</t>
  </si>
  <si>
    <t>FALL 2019                                     (2020-1)</t>
  </si>
  <si>
    <t>Lowest Value</t>
  </si>
  <si>
    <t>Highest Value</t>
  </si>
  <si>
    <t>Legend: Cohort and Graduates of High School</t>
  </si>
  <si>
    <t>Legend: Fall Enrolled at PSC</t>
  </si>
  <si>
    <t>* Number Value &lt; 10</t>
  </si>
  <si>
    <t>FALL 2014                                 (2015.1)</t>
  </si>
  <si>
    <t>FALL 2015                                     (2016.1)</t>
  </si>
  <si>
    <t>FALL 2016                                     (2017.1)</t>
  </si>
  <si>
    <t>FALL 2017                                     (2018.1)</t>
  </si>
  <si>
    <t>FALL 2018                                     (2019.1)</t>
  </si>
  <si>
    <t>FALL 2019                                     (2020.1)</t>
  </si>
  <si>
    <r>
      <t xml:space="preserve">DISTRICT HIGH SCHOOL </t>
    </r>
    <r>
      <rPr>
        <b/>
        <u/>
        <sz val="16"/>
        <color theme="1"/>
        <rFont val="Calibri"/>
        <family val="2"/>
        <scheme val="minor"/>
      </rPr>
      <t>PRIOR YEAR</t>
    </r>
    <r>
      <rPr>
        <b/>
        <sz val="16"/>
        <color theme="1"/>
        <rFont val="Calibri"/>
        <family val="2"/>
        <scheme val="minor"/>
      </rPr>
      <t xml:space="preserve"> GRADUATES 
FTIC ENROLLED AT PENSACOLA STATE COLLEGE 
FALL 2014 - 2019          
DEPARTMENT OF INSTITUTIONAL RESEARCH, 10/7/2019</t>
    </r>
  </si>
  <si>
    <t>FALL 2014                                     (2015.1)</t>
  </si>
  <si>
    <t>* George Stone, Judy Andrews, Pace Program, Escambia Charter, Newpoint Pensacola all excluded; Total number enrolled at PSC &lt; 10 every Fall semester</t>
  </si>
  <si>
    <t>* Santa Rosa Adult High, Santa Rosa Virtual Academy, Berryhill Admin, Learning Academy of SR all excluded; Total number enrolled at PSC &lt; 10 every Fall semester</t>
  </si>
  <si>
    <t>* Percent of graduated high school cohort excluded; data not available from private schools</t>
  </si>
  <si>
    <t>LEGEND</t>
  </si>
  <si>
    <t xml:space="preserve">Percent of Graduated Cohort from High School </t>
  </si>
  <si>
    <t>Headcount of Students Enrolled at PSC</t>
  </si>
  <si>
    <t>2019-2020</t>
  </si>
  <si>
    <t>FALL 2020                                     (2021.1)</t>
  </si>
  <si>
    <t>FALL 2020                                    (2021.1)</t>
  </si>
  <si>
    <t>FALL 2020                                     (2021-1)</t>
  </si>
  <si>
    <t>2020-21</t>
  </si>
  <si>
    <t>FALL 2021                                    (2022.1)</t>
  </si>
  <si>
    <t>FALL 2021                                     (2022-1)</t>
  </si>
  <si>
    <t>Escambia County Schools</t>
  </si>
  <si>
    <t>Semester</t>
  </si>
  <si>
    <t>20151</t>
  </si>
  <si>
    <t>20152</t>
  </si>
  <si>
    <t>20161</t>
  </si>
  <si>
    <t>20162</t>
  </si>
  <si>
    <t>20171</t>
  </si>
  <si>
    <t>20172</t>
  </si>
  <si>
    <t>20181</t>
  </si>
  <si>
    <t>20182</t>
  </si>
  <si>
    <t>20191</t>
  </si>
  <si>
    <t>20192</t>
  </si>
  <si>
    <t>20201</t>
  </si>
  <si>
    <t>20202</t>
  </si>
  <si>
    <t>20211</t>
  </si>
  <si>
    <t>N</t>
  </si>
  <si>
    <t>1 Escambia High</t>
  </si>
  <si>
    <t>2 Pensacola High</t>
  </si>
  <si>
    <t>3 J.M. Tate High</t>
  </si>
  <si>
    <t>4 George Stone Technical High</t>
  </si>
  <si>
    <t>6 Judy Andrews Educational Center</t>
  </si>
  <si>
    <t>7 Washington High</t>
  </si>
  <si>
    <t>8 Northview High</t>
  </si>
  <si>
    <t>9 West Florida Technical High</t>
  </si>
  <si>
    <t>9.1 Pace Center for Girls</t>
  </si>
  <si>
    <t>9.2 Escambia Charter</t>
  </si>
  <si>
    <t>9.3 Newpoint Pensacola</t>
  </si>
  <si>
    <t>9.4 Escambia Virtual Academy</t>
  </si>
  <si>
    <t>5 Pine Forest High</t>
  </si>
  <si>
    <t>Santa Rosa County Schools</t>
  </si>
  <si>
    <t>1 Central High</t>
  </si>
  <si>
    <t>2 Gulf Breeze High</t>
  </si>
  <si>
    <t>3 Jay High</t>
  </si>
  <si>
    <t>4 Milton High</t>
  </si>
  <si>
    <t>5 Pace High</t>
  </si>
  <si>
    <t>6 Navarre High</t>
  </si>
  <si>
    <t>7 Santa Rosa Adult High</t>
  </si>
  <si>
    <t>8 Santa Rosa Virtual Academy</t>
  </si>
  <si>
    <t>9 Berryhill Admin</t>
  </si>
  <si>
    <t>9.1 Learning Academy of Santa Rosa</t>
  </si>
  <si>
    <t>Private Schools</t>
  </si>
  <si>
    <t>1 Alethia Christian Academy</t>
  </si>
  <si>
    <t>2 Pensacola State Collegiate High</t>
  </si>
  <si>
    <t>3 Pensacola Catholic High</t>
  </si>
  <si>
    <t>4 Pensacola Christian</t>
  </si>
  <si>
    <t>5 Pensacola Private School of Liberal Arts</t>
  </si>
  <si>
    <t>6 West Florida Baptist Academy</t>
  </si>
  <si>
    <t>7 East Hill Chrisitan</t>
  </si>
  <si>
    <t>8 Santa Rosa Adult High</t>
  </si>
  <si>
    <t>9 Santa Rosa Christian</t>
  </si>
  <si>
    <t>SPRING 2015                                 (2015-2)</t>
  </si>
  <si>
    <t>SPRING 2016                                     (2016-2)</t>
  </si>
  <si>
    <t>SPRING 2017                                     (2017-2)</t>
  </si>
  <si>
    <t>SPRING 2018                                     (2018-2)</t>
  </si>
  <si>
    <t>SPRING 2019                                     (2019-2)</t>
  </si>
  <si>
    <t>SPRING 2020                                     (2020-2)</t>
  </si>
  <si>
    <t>SPRING 2021                                     (2021-2)</t>
  </si>
  <si>
    <t>SPRING 2022                                     (2022-2)</t>
  </si>
  <si>
    <t>Major</t>
  </si>
  <si>
    <t>CYRTR</t>
  </si>
  <si>
    <t>20212</t>
  </si>
  <si>
    <t>DUAL-AA</t>
  </si>
  <si>
    <t>DUAL-AS</t>
  </si>
  <si>
    <t>20141</t>
  </si>
  <si>
    <t>20142</t>
  </si>
  <si>
    <t>2021-22</t>
  </si>
  <si>
    <t>FALL 2021                                     (2022.1)</t>
  </si>
  <si>
    <t>FALL 2019                                    (2020.1)</t>
  </si>
  <si>
    <t>FALL 2013                                     (2014.1)</t>
  </si>
  <si>
    <t>SPRING 2014                                 (2014-2)</t>
  </si>
  <si>
    <t>SPRING 2015                                     (2015-2)</t>
  </si>
  <si>
    <t>FALL 2015                                    (2016.1)</t>
  </si>
  <si>
    <t>2019-20</t>
  </si>
  <si>
    <t>FALL 2021                                   (2022.1)</t>
  </si>
  <si>
    <t>FALL 2020                                     (2020.1)</t>
  </si>
  <si>
    <t>From: https://knowyourdatafl.org/views/PK12-HighSchoolGraduationCohort/HIGHSCHOOLGRADUATIONCOHORT-BUILDATABLE?%3AshowAppBanner=false&amp;%3Adisplay_count=n&amp;%3AshowVizHome=n&amp;%3Aorigin=viz_share_link&amp;%3AisGuestRedirectFromVizportal=y&amp;%3Aembed=y</t>
  </si>
  <si>
    <t>FALL 2021                                   (2023.1)</t>
  </si>
  <si>
    <t>FALL 2021                                     (2023.1)</t>
  </si>
  <si>
    <t>2022-23 *</t>
  </si>
  <si>
    <t>* As of February 10, 2023</t>
  </si>
  <si>
    <t>FALL 2022                                    (2023.1)</t>
  </si>
  <si>
    <t>FALL 2022                                     (2023-1)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</si>
</sst>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9.5"/>
      <color rgb="FF112277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8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9" fontId="3" fillId="0" borderId="6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19" xfId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9" fontId="3" fillId="0" borderId="21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8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5" borderId="23" xfId="0" applyFont="1" applyFill="1" applyBorder="1" applyAlignment="1">
      <alignment vertical="center"/>
    </xf>
    <xf numFmtId="0" fontId="3" fillId="7" borderId="23" xfId="3" applyFont="1" applyBorder="1" applyAlignment="1">
      <alignment vertical="center"/>
    </xf>
    <xf numFmtId="0" fontId="3" fillId="7" borderId="24" xfId="3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29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" xfId="0" applyBorder="1"/>
    <xf numFmtId="0" fontId="0" fillId="0" borderId="44" xfId="0" applyBorder="1"/>
    <xf numFmtId="0" fontId="8" fillId="0" borderId="44" xfId="0" applyFont="1" applyBorder="1" applyAlignment="1">
      <alignment horizontal="center"/>
    </xf>
    <xf numFmtId="0" fontId="0" fillId="0" borderId="45" xfId="0" applyBorder="1"/>
    <xf numFmtId="0" fontId="0" fillId="0" borderId="4" xfId="0" applyBorder="1"/>
    <xf numFmtId="0" fontId="0" fillId="0" borderId="0" xfId="0" applyBorder="1"/>
    <xf numFmtId="0" fontId="0" fillId="0" borderId="46" xfId="0" applyBorder="1"/>
    <xf numFmtId="0" fontId="0" fillId="0" borderId="8" xfId="0" applyBorder="1"/>
    <xf numFmtId="0" fontId="0" fillId="0" borderId="29" xfId="0" applyBorder="1"/>
    <xf numFmtId="0" fontId="0" fillId="0" borderId="47" xfId="0" applyBorder="1"/>
    <xf numFmtId="0" fontId="2" fillId="5" borderId="2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9" fontId="3" fillId="0" borderId="3" xfId="0" applyNumberFormat="1" applyFont="1" applyFill="1" applyBorder="1" applyAlignment="1">
      <alignment horizontal="center" vertical="center"/>
    </xf>
    <xf numFmtId="0" fontId="3" fillId="0" borderId="20" xfId="1" applyNumberFormat="1" applyFont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9" fontId="9" fillId="0" borderId="2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6" borderId="23" xfId="2" applyFont="1" applyBorder="1" applyAlignment="1">
      <alignment vertical="center"/>
    </xf>
    <xf numFmtId="0" fontId="3" fillId="6" borderId="20" xfId="2" applyFont="1" applyBorder="1" applyAlignment="1">
      <alignment vertical="center"/>
    </xf>
    <xf numFmtId="9" fontId="3" fillId="0" borderId="2" xfId="0" applyNumberFormat="1" applyFont="1" applyBorder="1" applyAlignment="1">
      <alignment horizontal="center" vertical="center"/>
    </xf>
    <xf numFmtId="0" fontId="3" fillId="6" borderId="24" xfId="2" applyFont="1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8" borderId="55" xfId="0" applyFont="1" applyFill="1" applyBorder="1" applyAlignment="1">
      <alignment horizontal="center"/>
    </xf>
    <xf numFmtId="0" fontId="10" fillId="8" borderId="55" xfId="0" applyFont="1" applyFill="1" applyBorder="1" applyAlignment="1">
      <alignment horizontal="left" vertical="top"/>
    </xf>
    <xf numFmtId="164" fontId="0" fillId="9" borderId="56" xfId="0" applyNumberFormat="1" applyFont="1" applyFill="1" applyBorder="1" applyAlignment="1">
      <alignment horizontal="right"/>
    </xf>
    <xf numFmtId="164" fontId="0" fillId="10" borderId="56" xfId="0" applyNumberFormat="1" applyFont="1" applyFill="1" applyBorder="1" applyAlignment="1">
      <alignment horizontal="right"/>
    </xf>
    <xf numFmtId="164" fontId="0" fillId="0" borderId="0" xfId="0" applyNumberFormat="1"/>
    <xf numFmtId="0" fontId="3" fillId="10" borderId="13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8" borderId="55" xfId="0" applyFont="1" applyFill="1" applyBorder="1" applyAlignment="1">
      <alignment horizontal="center" vertical="center"/>
    </xf>
    <xf numFmtId="0" fontId="10" fillId="8" borderId="55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6" xfId="3" applyFont="1" applyBorder="1" applyAlignment="1">
      <alignment horizontal="center" vertical="center"/>
    </xf>
    <xf numFmtId="0" fontId="3" fillId="7" borderId="7" xfId="3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</cellXfs>
  <cellStyles count="4">
    <cellStyle name="20% - Accent4" xfId="2" builtinId="42"/>
    <cellStyle name="20% - Accent6" xfId="3" builtinId="5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Escambia High School</a:t>
            </a:r>
          </a:p>
          <a:p>
            <a:pPr>
              <a:defRPr/>
            </a:pPr>
            <a:r>
              <a:rPr lang="en-US"/>
              <a:t>Graduates</a:t>
            </a:r>
            <a:r>
              <a:rPr lang="en-US" baseline="0"/>
              <a:t> Enrolled at PSC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Escambia'!$E$6,'FTIC at PSC - Escambia'!$K$6,'FTIC at PSC - Escambia'!$Q$6,'FTIC at PSC - Escambia'!$W$6,'FTIC at PSC - Escambia'!$AC$6,'FTIC at PSC - Escambia'!$AI$6,'FTIC at PSC - Escambia'!$AO$6,'FTIC at PSC - Escambia'!$AU$6)</c:f>
              <c:numCache>
                <c:formatCode>0%</c:formatCode>
                <c:ptCount val="8"/>
                <c:pt idx="0">
                  <c:v>0.23550724637681159</c:v>
                </c:pt>
                <c:pt idx="1">
                  <c:v>0.25357142857142856</c:v>
                </c:pt>
                <c:pt idx="2">
                  <c:v>0.25</c:v>
                </c:pt>
                <c:pt idx="3">
                  <c:v>0.21003134796238246</c:v>
                </c:pt>
                <c:pt idx="4">
                  <c:v>0.22118380062305296</c:v>
                </c:pt>
                <c:pt idx="5">
                  <c:v>0.20954907161803712</c:v>
                </c:pt>
                <c:pt idx="6">
                  <c:v>0.21893491124260356</c:v>
                </c:pt>
                <c:pt idx="7">
                  <c:v>0.2076923076923077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2-4897-8E4C-BE4338CCE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896336"/>
        <c:axId val="407765808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Escambia'!$AH$3,'FTIC at PSC - Escambia'!$AN$3,'FTIC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2020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Escambia'!$D$6,'FTIC at PSC - Escambia'!$J$6,'FTIC at PSC - Escambia'!$P$6,'FTIC at PSC - Escambia'!$V$6,'FTIC at PSC - Escambia'!$AB$6,'FTIC at PSC - Escambia'!$AH$6,'FTIC at PSC - Escambia'!$AN$6,'FTIC at PSC - Escambia'!$AT$6)</c:f>
              <c:numCache>
                <c:formatCode>General</c:formatCode>
                <c:ptCount val="8"/>
                <c:pt idx="0">
                  <c:v>65</c:v>
                </c:pt>
                <c:pt idx="1">
                  <c:v>71</c:v>
                </c:pt>
                <c:pt idx="2">
                  <c:v>71</c:v>
                </c:pt>
                <c:pt idx="3">
                  <c:v>67</c:v>
                </c:pt>
                <c:pt idx="4">
                  <c:v>71</c:v>
                </c:pt>
                <c:pt idx="5">
                  <c:v>79</c:v>
                </c:pt>
                <c:pt idx="6">
                  <c:v>74</c:v>
                </c:pt>
                <c:pt idx="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2-4897-8E4C-BE4338CCE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38064"/>
        <c:axId val="313737648"/>
      </c:lineChart>
      <c:catAx>
        <c:axId val="31373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37648"/>
        <c:crosses val="autoZero"/>
        <c:auto val="1"/>
        <c:lblAlgn val="ctr"/>
        <c:lblOffset val="100"/>
        <c:noMultiLvlLbl val="0"/>
      </c:catAx>
      <c:valAx>
        <c:axId val="313737648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38064"/>
        <c:crosses val="autoZero"/>
        <c:crossBetween val="between"/>
      </c:valAx>
      <c:valAx>
        <c:axId val="4077658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of Graduated HS Cohort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6336"/>
        <c:crosses val="max"/>
        <c:crossBetween val="between"/>
      </c:valAx>
      <c:catAx>
        <c:axId val="31589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07765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Milton High School</a:t>
            </a:r>
          </a:p>
          <a:p>
            <a:pPr>
              <a:defRPr/>
            </a:pPr>
            <a:r>
              <a:rPr lang="en-US"/>
              <a:t>Graduates Enrolled</a:t>
            </a:r>
            <a:r>
              <a:rPr lang="en-US" baseline="0"/>
              <a:t> at PSC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Santa Rosa'!$E$9,'FTIC at PSC - Santa Rosa'!$K$9,'FTIC at PSC - Santa Rosa'!$Q$9,'FTIC at PSC - Santa Rosa'!$W$9,'FTIC at PSC - Santa Rosa'!$AC$9,'FTIC at PSC - Santa Rosa'!$AI$9,'FTIC at PSC - Santa Rosa'!$AO$9,'FTIC at PSC - Santa Rosa'!$AU$9,'FTIC at PSC - Santa Rosa'!$BA$9)</c:f>
              <c:numCache>
                <c:formatCode>0%</c:formatCode>
                <c:ptCount val="9"/>
                <c:pt idx="0">
                  <c:v>0.18</c:v>
                </c:pt>
                <c:pt idx="1">
                  <c:v>0.22</c:v>
                </c:pt>
                <c:pt idx="2">
                  <c:v>0.24</c:v>
                </c:pt>
                <c:pt idx="3">
                  <c:v>0.2</c:v>
                </c:pt>
                <c:pt idx="4">
                  <c:v>0.18251928020565553</c:v>
                </c:pt>
                <c:pt idx="5">
                  <c:v>0.2</c:v>
                </c:pt>
                <c:pt idx="6">
                  <c:v>0.14553990610328638</c:v>
                </c:pt>
                <c:pt idx="7">
                  <c:v>0.15608465608465608</c:v>
                </c:pt>
                <c:pt idx="8">
                  <c:v>0.15601023017902813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6-410D-87F5-7477C27D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115792"/>
        <c:axId val="456362032"/>
      </c:barChart>
      <c:lineChart>
        <c:grouping val="standard"/>
        <c:varyColors val="0"/>
        <c:ser>
          <c:idx val="0"/>
          <c:order val="0"/>
          <c:tx>
            <c:strRef>
              <c:f>'FTIC at PSC - Santa Rosa'!$A$9</c:f>
              <c:strCache>
                <c:ptCount val="1"/>
                <c:pt idx="0">
                  <c:v>Milton 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Santa Rosa'!$D$3,'FTIC at PSC - Santa Rosa'!$J$3,'FTIC at PSC - Santa Rosa'!$P$3,'FTIC at PSC - Santa Rosa'!$V$3,'FTIC at PSC - Santa Rosa'!$AB$3,'FTIC at PSC - Santa Rosa'!$AH$3,'FTIC at PSC - Santa Rosa'!$AN$3,'FTIC at PSC - Santa Rosa'!$AT$3,'FTIC at PSC - Santa Rosa'!$AZ$3)</c:f>
              <c:strCache>
                <c:ptCount val="9"/>
                <c:pt idx="0">
                  <c:v>FALL 2013                                     (2014.1)</c:v>
                </c:pt>
                <c:pt idx="1">
                  <c:v>FALL 2014                                     (2015.1)</c:v>
                </c:pt>
                <c:pt idx="2">
                  <c:v>FALL 2015                                    (2016.1)</c:v>
                </c:pt>
                <c:pt idx="3">
                  <c:v>FALL 2016                                     (2017.1)</c:v>
                </c:pt>
                <c:pt idx="4">
                  <c:v>FALL 2017                                     (2018.1)</c:v>
                </c:pt>
                <c:pt idx="5">
                  <c:v>FALL 2018                                     (2019.1)</c:v>
                </c:pt>
                <c:pt idx="6">
                  <c:v>FALL 2019                                    (2020.1)</c:v>
                </c:pt>
                <c:pt idx="7">
                  <c:v>FALL 2020                                    (2021.1)</c:v>
                </c:pt>
                <c:pt idx="8">
                  <c:v>FALL 2021                                    (2022.1)</c:v>
                </c:pt>
              </c:strCache>
            </c:strRef>
          </c:cat>
          <c:val>
            <c:numRef>
              <c:f>('FTIC at PSC - Santa Rosa'!$D$9,'FTIC at PSC - Santa Rosa'!$J$9,'FTIC at PSC - Santa Rosa'!$P$9,'FTIC at PSC - Santa Rosa'!$V$9,'FTIC at PSC - Santa Rosa'!$AB$9,'FTIC at PSC - Santa Rosa'!$AH$9,'FTIC at PSC - Santa Rosa'!$AN$9,'FTIC at PSC - Santa Rosa'!$AT$9,'FTIC at PSC - Santa Rosa'!$AZ$9)</c:f>
              <c:numCache>
                <c:formatCode>General</c:formatCode>
                <c:ptCount val="9"/>
                <c:pt idx="0">
                  <c:v>43</c:v>
                </c:pt>
                <c:pt idx="1">
                  <c:v>58</c:v>
                </c:pt>
                <c:pt idx="2">
                  <c:v>54</c:v>
                </c:pt>
                <c:pt idx="3">
                  <c:v>69</c:v>
                </c:pt>
                <c:pt idx="4">
                  <c:v>71</c:v>
                </c:pt>
                <c:pt idx="5">
                  <c:v>79</c:v>
                </c:pt>
                <c:pt idx="6">
                  <c:v>62</c:v>
                </c:pt>
                <c:pt idx="7">
                  <c:v>59</c:v>
                </c:pt>
                <c:pt idx="8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6-410D-87F5-7477C27D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086592"/>
        <c:axId val="310087840"/>
      </c:lineChart>
      <c:catAx>
        <c:axId val="3100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087840"/>
        <c:crosses val="autoZero"/>
        <c:auto val="1"/>
        <c:lblAlgn val="ctr"/>
        <c:lblOffset val="100"/>
        <c:noMultiLvlLbl val="0"/>
      </c:catAx>
      <c:valAx>
        <c:axId val="310087840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086592"/>
        <c:crosses val="autoZero"/>
        <c:crossBetween val="between"/>
      </c:valAx>
      <c:valAx>
        <c:axId val="456362032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15792"/>
        <c:crosses val="max"/>
        <c:crossBetween val="between"/>
      </c:valAx>
      <c:catAx>
        <c:axId val="45311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5636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Central High School</a:t>
            </a:r>
          </a:p>
          <a:p>
            <a:pPr>
              <a:defRPr/>
            </a:pPr>
            <a:r>
              <a:rPr lang="en-US"/>
              <a:t>Graduates Enrolled at</a:t>
            </a:r>
            <a:r>
              <a:rPr lang="en-US" baseline="0"/>
              <a:t> PSC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Santa Rosa'!$E$6,'FTIC at PSC - Santa Rosa'!$K$6,'FTIC at PSC - Santa Rosa'!$Q$6,'FTIC at PSC - Santa Rosa'!$W$6,'FTIC at PSC - Santa Rosa'!$AC$6,'FTIC at PSC - Santa Rosa'!$AI$6,'FTIC at PSC - Santa Rosa'!$AO$6,'FTIC at PSC - Santa Rosa'!$AU$6,'FTIC at PSC - Santa Rosa'!$BA$6)</c:f>
              <c:numCache>
                <c:formatCode>0%</c:formatCode>
                <c:ptCount val="9"/>
                <c:pt idx="0">
                  <c:v>0.32</c:v>
                </c:pt>
                <c:pt idx="1">
                  <c:v>0.25</c:v>
                </c:pt>
                <c:pt idx="2">
                  <c:v>0.21</c:v>
                </c:pt>
                <c:pt idx="3">
                  <c:v>0.17</c:v>
                </c:pt>
                <c:pt idx="4">
                  <c:v>0</c:v>
                </c:pt>
                <c:pt idx="5">
                  <c:v>0</c:v>
                </c:pt>
                <c:pt idx="6">
                  <c:v>2.2222222222222223E-2</c:v>
                </c:pt>
                <c:pt idx="7">
                  <c:v>0</c:v>
                </c:pt>
                <c:pt idx="8">
                  <c:v>1.4705882352941176E-2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4-4FD9-B05D-9CC4C61C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726944"/>
        <c:axId val="488726528"/>
      </c:barChart>
      <c:lineChart>
        <c:grouping val="standard"/>
        <c:varyColors val="0"/>
        <c:ser>
          <c:idx val="0"/>
          <c:order val="0"/>
          <c:tx>
            <c:strRef>
              <c:f>'FTIC at PSC - Santa Rosa'!$A$6</c:f>
              <c:strCache>
                <c:ptCount val="1"/>
                <c:pt idx="0">
                  <c:v>Central 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Santa Rosa'!$D$3,'FTIC at PSC - Santa Rosa'!$J$3,'FTIC at PSC - Santa Rosa'!$P$3,'FTIC at PSC - Santa Rosa'!$V$3,'FTIC at PSC - Santa Rosa'!$AB$3,'FTIC at PSC - Santa Rosa'!$AH$3,'FTIC at PSC - Santa Rosa'!$AN$3,'FTIC at PSC - Santa Rosa'!$AT$3,'FTIC at PSC - Santa Rosa'!$AZ$3)</c:f>
              <c:strCache>
                <c:ptCount val="9"/>
                <c:pt idx="0">
                  <c:v>FALL 2013                                     (2014.1)</c:v>
                </c:pt>
                <c:pt idx="1">
                  <c:v>FALL 2014                                     (2015.1)</c:v>
                </c:pt>
                <c:pt idx="2">
                  <c:v>FALL 2015                                    (2016.1)</c:v>
                </c:pt>
                <c:pt idx="3">
                  <c:v>FALL 2016                                     (2017.1)</c:v>
                </c:pt>
                <c:pt idx="4">
                  <c:v>FALL 2017                                     (2018.1)</c:v>
                </c:pt>
                <c:pt idx="5">
                  <c:v>FALL 2018                                     (2019.1)</c:v>
                </c:pt>
                <c:pt idx="6">
                  <c:v>FALL 2019                                    (2020.1)</c:v>
                </c:pt>
                <c:pt idx="7">
                  <c:v>FALL 2020                                    (2021.1)</c:v>
                </c:pt>
                <c:pt idx="8">
                  <c:v>FALL 2021                                    (2022.1)</c:v>
                </c:pt>
              </c:strCache>
            </c:strRef>
          </c:cat>
          <c:val>
            <c:numRef>
              <c:f>('FTIC at PSC - Santa Rosa'!$D$6,'FTIC at PSC - Santa Rosa'!$J$6,'FTIC at PSC - Santa Rosa'!$P$6,'FTIC at PSC - Santa Rosa'!$V$6,'FTIC at PSC - Santa Rosa'!$AB$6,'FTIC at PSC - Santa Rosa'!$AH$6,'FTIC at PSC - Santa Rosa'!$AN$6,'FTIC at PSC - Santa Rosa'!$AT$6,'FTIC at PSC - Santa Rosa'!$AZ$6)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4-4FD9-B05D-9CC4C61C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19776"/>
        <c:axId val="313703680"/>
      </c:lineChart>
      <c:catAx>
        <c:axId val="35751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03680"/>
        <c:crosses val="autoZero"/>
        <c:auto val="1"/>
        <c:lblAlgn val="ctr"/>
        <c:lblOffset val="100"/>
        <c:noMultiLvlLbl val="0"/>
      </c:catAx>
      <c:valAx>
        <c:axId val="3137036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519776"/>
        <c:crosses val="autoZero"/>
        <c:crossBetween val="between"/>
      </c:valAx>
      <c:valAx>
        <c:axId val="488726528"/>
        <c:scaling>
          <c:orientation val="minMax"/>
          <c:max val="0.3500000000000000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726944"/>
        <c:crosses val="max"/>
        <c:crossBetween val="between"/>
      </c:valAx>
      <c:catAx>
        <c:axId val="48872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488726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Jay High School</a:t>
            </a:r>
          </a:p>
          <a:p>
            <a:pPr>
              <a:defRPr/>
            </a:pPr>
            <a:r>
              <a:rPr lang="en-US"/>
              <a:t>Graduates Enrolled</a:t>
            </a:r>
            <a:r>
              <a:rPr lang="en-US" baseline="0"/>
              <a:t> at PSC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Santa Rosa'!$E$8,'FTIC at PSC - Santa Rosa'!$K$8,'FTIC at PSC - Santa Rosa'!$Q$8,'FTIC at PSC - Santa Rosa'!$W$8,'FTIC at PSC - Santa Rosa'!$AC$8,'FTIC at PSC - Santa Rosa'!$AI$8,'FTIC at PSC - Santa Rosa'!$AO$8,'FTIC at PSC - Santa Rosa'!$AU$8,'FTIC at PSC - Santa Rosa'!$BA$8)</c:f>
              <c:numCache>
                <c:formatCode>0%</c:formatCode>
                <c:ptCount val="9"/>
                <c:pt idx="0">
                  <c:v>0.13</c:v>
                </c:pt>
                <c:pt idx="1">
                  <c:v>0.34</c:v>
                </c:pt>
                <c:pt idx="2">
                  <c:v>0.23</c:v>
                </c:pt>
                <c:pt idx="3">
                  <c:v>0.27</c:v>
                </c:pt>
                <c:pt idx="4">
                  <c:v>0.27868852459016391</c:v>
                </c:pt>
                <c:pt idx="5">
                  <c:v>0.12345679012345678</c:v>
                </c:pt>
                <c:pt idx="6">
                  <c:v>0.15189873417721519</c:v>
                </c:pt>
                <c:pt idx="7">
                  <c:v>0.1875</c:v>
                </c:pt>
                <c:pt idx="8">
                  <c:v>0.12307692307692308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D-41E6-8540-DB2379985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853104"/>
        <c:axId val="536853520"/>
      </c:barChart>
      <c:lineChart>
        <c:grouping val="standard"/>
        <c:varyColors val="0"/>
        <c:ser>
          <c:idx val="0"/>
          <c:order val="0"/>
          <c:tx>
            <c:strRef>
              <c:f>'FTIC at PSC - Santa Rosa'!$A$8</c:f>
              <c:strCache>
                <c:ptCount val="1"/>
                <c:pt idx="0">
                  <c:v>Jay 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Santa Rosa'!$D$3,'FTIC at PSC - Santa Rosa'!$J$3,'FTIC at PSC - Santa Rosa'!$P$3,'FTIC at PSC - Santa Rosa'!$V$3,'FTIC at PSC - Santa Rosa'!$AB$3,'FTIC at PSC - Santa Rosa'!$AH$3,'FTIC at PSC - Santa Rosa'!$AN$3,'FTIC at PSC - Santa Rosa'!$AT$3,'FTIC at PSC - Santa Rosa'!$AZ$3)</c:f>
              <c:strCache>
                <c:ptCount val="9"/>
                <c:pt idx="0">
                  <c:v>FALL 2013                                     (2014.1)</c:v>
                </c:pt>
                <c:pt idx="1">
                  <c:v>FALL 2014                                     (2015.1)</c:v>
                </c:pt>
                <c:pt idx="2">
                  <c:v>FALL 2015                                    (2016.1)</c:v>
                </c:pt>
                <c:pt idx="3">
                  <c:v>FALL 2016                                     (2017.1)</c:v>
                </c:pt>
                <c:pt idx="4">
                  <c:v>FALL 2017                                     (2018.1)</c:v>
                </c:pt>
                <c:pt idx="5">
                  <c:v>FALL 2018                                     (2019.1)</c:v>
                </c:pt>
                <c:pt idx="6">
                  <c:v>FALL 2019                                    (2020.1)</c:v>
                </c:pt>
                <c:pt idx="7">
                  <c:v>FALL 2020                                    (2021.1)</c:v>
                </c:pt>
                <c:pt idx="8">
                  <c:v>FALL 2021                                    (2022.1)</c:v>
                </c:pt>
              </c:strCache>
            </c:strRef>
          </c:cat>
          <c:val>
            <c:numRef>
              <c:f>('FTIC at PSC - Santa Rosa'!$D$8,'FTIC at PSC - Santa Rosa'!$J$8,'FTIC at PSC - Santa Rosa'!$P$8,'FTIC at PSC - Santa Rosa'!$V$8,'FTIC at PSC - Santa Rosa'!$AB$8,'FTIC at PSC - Santa Rosa'!$AH$8,'FTIC at PSC - Santa Rosa'!$AN$8,'FTIC at PSC - Santa Rosa'!$AT$8,'FTIC at PSC - Santa Rosa'!$AZ$8)</c:f>
              <c:numCache>
                <c:formatCode>General</c:formatCode>
                <c:ptCount val="9"/>
                <c:pt idx="0">
                  <c:v>7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17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D-41E6-8540-DB2379985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50560"/>
        <c:axId val="459743488"/>
      </c:lineChart>
      <c:catAx>
        <c:axId val="45975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43488"/>
        <c:crosses val="autoZero"/>
        <c:auto val="1"/>
        <c:lblAlgn val="ctr"/>
        <c:lblOffset val="100"/>
        <c:noMultiLvlLbl val="0"/>
      </c:catAx>
      <c:valAx>
        <c:axId val="45974348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50560"/>
        <c:crosses val="autoZero"/>
        <c:crossBetween val="between"/>
      </c:valAx>
      <c:valAx>
        <c:axId val="536853520"/>
        <c:scaling>
          <c:orientation val="minMax"/>
          <c:max val="0.3500000000000000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853104"/>
        <c:crosses val="max"/>
        <c:crossBetween val="between"/>
      </c:valAx>
      <c:catAx>
        <c:axId val="536853104"/>
        <c:scaling>
          <c:orientation val="minMax"/>
        </c:scaling>
        <c:delete val="1"/>
        <c:axPos val="b"/>
        <c:majorTickMark val="out"/>
        <c:minorTickMark val="none"/>
        <c:tickLblPos val="nextTo"/>
        <c:crossAx val="536853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Pace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Santa Rosa'!$E$10,'FTIC at PSC - Santa Rosa'!$K$10,'FTIC at PSC - Santa Rosa'!$Q$10,'FTIC at PSC - Santa Rosa'!$W$10,'FTIC at PSC - Santa Rosa'!$AC$10,'FTIC at PSC - Santa Rosa'!$AI$10,'FTIC at PSC - Santa Rosa'!$AO$10,'FTIC at PSC - Santa Rosa'!$AU$10,'FTIC at PSC - Santa Rosa'!$BA$10)</c:f>
              <c:numCache>
                <c:formatCode>0%</c:formatCode>
                <c:ptCount val="9"/>
                <c:pt idx="0">
                  <c:v>0.23</c:v>
                </c:pt>
                <c:pt idx="1">
                  <c:v>0.24</c:v>
                </c:pt>
                <c:pt idx="2">
                  <c:v>0.24</c:v>
                </c:pt>
                <c:pt idx="3">
                  <c:v>0.16</c:v>
                </c:pt>
                <c:pt idx="4">
                  <c:v>0.11802575107296137</c:v>
                </c:pt>
                <c:pt idx="5">
                  <c:v>0.19570405727923629</c:v>
                </c:pt>
                <c:pt idx="6">
                  <c:v>0.17294900221729489</c:v>
                </c:pt>
                <c:pt idx="7">
                  <c:v>0.16346153846153846</c:v>
                </c:pt>
                <c:pt idx="8">
                  <c:v>0.15145228215767634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0-4B17-B5B5-6278E29F9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783776"/>
        <c:axId val="418783360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Santa Rosa'!$D$3,'FTIC at PSC - Santa Rosa'!$J$3,'FTIC at PSC - Santa Rosa'!$P$3,'FTIC at PSC - Santa Rosa'!$V$3,'FTIC at PSC - Santa Rosa'!$AB$3,'FTIC at PSC - Santa Rosa'!$AH$3,'FTIC at PSC - Santa Rosa'!$AN$3,'FTIC at PSC - Santa Rosa'!$AT$3,'FTIC at PSC - Santa Rosa'!$AZ$3)</c:f>
              <c:strCache>
                <c:ptCount val="9"/>
                <c:pt idx="0">
                  <c:v>FALL 2013                                     (2014.1)</c:v>
                </c:pt>
                <c:pt idx="1">
                  <c:v>FALL 2014                                     (2015.1)</c:v>
                </c:pt>
                <c:pt idx="2">
                  <c:v>FALL 2015                                    (2016.1)</c:v>
                </c:pt>
                <c:pt idx="3">
                  <c:v>FALL 2016                                     (2017.1)</c:v>
                </c:pt>
                <c:pt idx="4">
                  <c:v>FALL 2017                                     (2018.1)</c:v>
                </c:pt>
                <c:pt idx="5">
                  <c:v>FALL 2018                                     (2019.1)</c:v>
                </c:pt>
                <c:pt idx="6">
                  <c:v>FALL 2019                                    (2020.1)</c:v>
                </c:pt>
                <c:pt idx="7">
                  <c:v>FALL 2020                                    (2021.1)</c:v>
                </c:pt>
                <c:pt idx="8">
                  <c:v>FALL 2021                                    (2022.1)</c:v>
                </c:pt>
              </c:strCache>
            </c:strRef>
          </c:cat>
          <c:val>
            <c:numRef>
              <c:f>('FTIC at PSC - Santa Rosa'!$D$10,'FTIC at PSC - Santa Rosa'!$J$10,'FTIC at PSC - Santa Rosa'!$P$10,'FTIC at PSC - Santa Rosa'!$V$10,'FTIC at PSC - Santa Rosa'!$AB$10,'FTIC at PSC - Santa Rosa'!$AH$10,'FTIC at PSC - Santa Rosa'!$AN$10,'FTIC at PSC - Santa Rosa'!$AT$10,'FTIC at PSC - Santa Rosa'!$AZ$10)</c:f>
              <c:numCache>
                <c:formatCode>General</c:formatCode>
                <c:ptCount val="9"/>
                <c:pt idx="0">
                  <c:v>59</c:v>
                </c:pt>
                <c:pt idx="1">
                  <c:v>47</c:v>
                </c:pt>
                <c:pt idx="2">
                  <c:v>74</c:v>
                </c:pt>
                <c:pt idx="3">
                  <c:v>70</c:v>
                </c:pt>
                <c:pt idx="4">
                  <c:v>55</c:v>
                </c:pt>
                <c:pt idx="5">
                  <c:v>82</c:v>
                </c:pt>
                <c:pt idx="6">
                  <c:v>78</c:v>
                </c:pt>
                <c:pt idx="7">
                  <c:v>68</c:v>
                </c:pt>
                <c:pt idx="8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0-4B17-B5B5-6278E29F9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18224"/>
        <c:axId val="406720304"/>
      </c:lineChart>
      <c:catAx>
        <c:axId val="40671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720304"/>
        <c:crosses val="autoZero"/>
        <c:auto val="1"/>
        <c:lblAlgn val="ctr"/>
        <c:lblOffset val="100"/>
        <c:noMultiLvlLbl val="0"/>
      </c:catAx>
      <c:valAx>
        <c:axId val="40672030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718224"/>
        <c:crosses val="autoZero"/>
        <c:crossBetween val="between"/>
      </c:valAx>
      <c:valAx>
        <c:axId val="418783360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83776"/>
        <c:crosses val="max"/>
        <c:crossBetween val="between"/>
      </c:valAx>
      <c:catAx>
        <c:axId val="41878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8783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Navarre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Santa Rosa'!$E$11,'FTIC at PSC - Santa Rosa'!$K$11,'FTIC at PSC - Santa Rosa'!$Q$11,'FTIC at PSC - Santa Rosa'!$W$11,'FTIC at PSC - Santa Rosa'!$AC$11,'FTIC at PSC - Santa Rosa'!$AI$11,'FTIC at PSC - Santa Rosa'!$AO$11,'FTIC at PSC - Santa Rosa'!$AU$11,'FTIC at PSC - Santa Rosa'!$BA$11)</c:f>
              <c:numCache>
                <c:formatCode>0%</c:formatCode>
                <c:ptCount val="9"/>
                <c:pt idx="0">
                  <c:v>0.2</c:v>
                </c:pt>
                <c:pt idx="1">
                  <c:v>0.19</c:v>
                </c:pt>
                <c:pt idx="2">
                  <c:v>0.23</c:v>
                </c:pt>
                <c:pt idx="3">
                  <c:v>0.19</c:v>
                </c:pt>
                <c:pt idx="4">
                  <c:v>0.17087378640776699</c:v>
                </c:pt>
                <c:pt idx="5">
                  <c:v>0.15234375</c:v>
                </c:pt>
                <c:pt idx="6">
                  <c:v>0.15930902111324377</c:v>
                </c:pt>
                <c:pt idx="7">
                  <c:v>0.12743362831858407</c:v>
                </c:pt>
                <c:pt idx="8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5-47D1-842A-4EF362E1B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259616"/>
        <c:axId val="363259200"/>
      </c:barChart>
      <c:lineChart>
        <c:grouping val="standard"/>
        <c:varyColors val="0"/>
        <c:ser>
          <c:idx val="0"/>
          <c:order val="0"/>
          <c:tx>
            <c:strRef>
              <c:f>'FTIC at PSC - Santa Rosa'!$A$11</c:f>
              <c:strCache>
                <c:ptCount val="1"/>
                <c:pt idx="0">
                  <c:v>Navarre 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Santa Rosa'!$D$3,'FTIC at PSC - Santa Rosa'!$J$3,'FTIC at PSC - Santa Rosa'!$P$3,'FTIC at PSC - Santa Rosa'!$V$3,'FTIC at PSC - Santa Rosa'!$AB$3,'FTIC at PSC - Santa Rosa'!$AH$3,'FTIC at PSC - Santa Rosa'!$AN$3,'FTIC at PSC - Santa Rosa'!$AT$3,'FTIC at PSC - Santa Rosa'!$AZ$3)</c:f>
              <c:strCache>
                <c:ptCount val="9"/>
                <c:pt idx="0">
                  <c:v>FALL 2013                                     (2014.1)</c:v>
                </c:pt>
                <c:pt idx="1">
                  <c:v>FALL 2014                                     (2015.1)</c:v>
                </c:pt>
                <c:pt idx="2">
                  <c:v>FALL 2015                                    (2016.1)</c:v>
                </c:pt>
                <c:pt idx="3">
                  <c:v>FALL 2016                                     (2017.1)</c:v>
                </c:pt>
                <c:pt idx="4">
                  <c:v>FALL 2017                                     (2018.1)</c:v>
                </c:pt>
                <c:pt idx="5">
                  <c:v>FALL 2018                                     (2019.1)</c:v>
                </c:pt>
                <c:pt idx="6">
                  <c:v>FALL 2019                                    (2020.1)</c:v>
                </c:pt>
                <c:pt idx="7">
                  <c:v>FALL 2020                                    (2021.1)</c:v>
                </c:pt>
                <c:pt idx="8">
                  <c:v>FALL 2021                                    (2022.1)</c:v>
                </c:pt>
              </c:strCache>
            </c:strRef>
          </c:cat>
          <c:val>
            <c:numRef>
              <c:f>('FTIC at PSC - Santa Rosa'!$D$11,'FTIC at PSC - Santa Rosa'!$J$11,'FTIC at PSC - Santa Rosa'!$P$11,'FTIC at PSC - Santa Rosa'!$V$11,'FTIC at PSC - Santa Rosa'!$AB$11,'FTIC at PSC - Santa Rosa'!$AH$11,'FTIC at PSC - Santa Rosa'!$AN$11,'FTIC at PSC - Santa Rosa'!$AT$11,'FTIC at PSC - Santa Rosa'!$AZ$11)</c:f>
              <c:numCache>
                <c:formatCode>General</c:formatCode>
                <c:ptCount val="9"/>
                <c:pt idx="0">
                  <c:v>73</c:v>
                </c:pt>
                <c:pt idx="1">
                  <c:v>56</c:v>
                </c:pt>
                <c:pt idx="2">
                  <c:v>53</c:v>
                </c:pt>
                <c:pt idx="3">
                  <c:v>73</c:v>
                </c:pt>
                <c:pt idx="4">
                  <c:v>88</c:v>
                </c:pt>
                <c:pt idx="5">
                  <c:v>78</c:v>
                </c:pt>
                <c:pt idx="6">
                  <c:v>83</c:v>
                </c:pt>
                <c:pt idx="7">
                  <c:v>72</c:v>
                </c:pt>
                <c:pt idx="8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95-47D1-842A-4EF362E1B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786272"/>
        <c:axId val="418786688"/>
      </c:lineChart>
      <c:catAx>
        <c:axId val="4187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86688"/>
        <c:crosses val="autoZero"/>
        <c:auto val="1"/>
        <c:lblAlgn val="ctr"/>
        <c:lblOffset val="100"/>
        <c:noMultiLvlLbl val="0"/>
      </c:catAx>
      <c:valAx>
        <c:axId val="41878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86272"/>
        <c:crosses val="autoZero"/>
        <c:crossBetween val="between"/>
      </c:valAx>
      <c:valAx>
        <c:axId val="363259200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59616"/>
        <c:crosses val="max"/>
        <c:crossBetween val="between"/>
      </c:valAx>
      <c:catAx>
        <c:axId val="363259616"/>
        <c:scaling>
          <c:orientation val="minMax"/>
        </c:scaling>
        <c:delete val="1"/>
        <c:axPos val="b"/>
        <c:majorTickMark val="out"/>
        <c:minorTickMark val="none"/>
        <c:tickLblPos val="nextTo"/>
        <c:crossAx val="363259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Alethia Christian Academy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Private Schools'!$C$3,'FTIC at PSC - Private Schools'!$H$3,'FTIC at PSC - Private Schools'!$M$3,'FTIC at PSC - Private Schools'!$R$3,'FTIC at PSC - Private Schools'!$W$3,'FTIC at PSC - Private Schools'!$AB$3,'FTIC at PSC - Private Schools'!$AG$3,'FTIC at PSC - Private Schools'!$AL$3)</c:f>
              <c:strCache>
                <c:ptCount val="8"/>
                <c:pt idx="0">
                  <c:v>FALL 2014                                     (2015-1)</c:v>
                </c:pt>
                <c:pt idx="1">
                  <c:v>FALL 2015                                     (2016-1)</c:v>
                </c:pt>
                <c:pt idx="2">
                  <c:v>FALL 2016                                     (2017-1)</c:v>
                </c:pt>
                <c:pt idx="3">
                  <c:v>FALL 2017                                     (2018-1)</c:v>
                </c:pt>
                <c:pt idx="4">
                  <c:v>FALL 2018                                     (2019-1)</c:v>
                </c:pt>
                <c:pt idx="5">
                  <c:v>FALL 2019                                     (2020-1)</c:v>
                </c:pt>
                <c:pt idx="6">
                  <c:v>FALL 2020                                     (2021-1)</c:v>
                </c:pt>
                <c:pt idx="7">
                  <c:v>FALL 2021                                     (2022-1)</c:v>
                </c:pt>
              </c:strCache>
            </c:strRef>
          </c:cat>
          <c:val>
            <c:numRef>
              <c:f>('FTIC at PSC - Private Schools'!$C$6,'FTIC at PSC - Private Schools'!$H$6,'FTIC at PSC - Private Schools'!$M$6,'FTIC at PSC - Private Schools'!$R$6,'FTIC at PSC - Private Schools'!$W$6,'FTIC at PSC - Private Schools'!$AB$6,'FTIC at PSC - Private Schools'!$AG$6,'FTIC at PSC - Private Schools'!$AL$6)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5-4CF9-9771-E5D472351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783360"/>
        <c:axId val="418783776"/>
      </c:lineChart>
      <c:catAx>
        <c:axId val="4187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83776"/>
        <c:crosses val="autoZero"/>
        <c:auto val="1"/>
        <c:lblAlgn val="ctr"/>
        <c:lblOffset val="100"/>
        <c:noMultiLvlLbl val="0"/>
      </c:catAx>
      <c:valAx>
        <c:axId val="41878377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8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Pensacola Christian Academy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Private Schools'!$C$3,'FTIC at PSC - Private Schools'!$H$3,'FTIC at PSC - Private Schools'!$M$3,'FTIC at PSC - Private Schools'!$R$3,'FTIC at PSC - Private Schools'!$W$3,'FTIC at PSC - Private Schools'!$AB$3,'FTIC at PSC - Private Schools'!$AG$3,'FTIC at PSC - Private Schools'!$AL$3)</c:f>
              <c:strCache>
                <c:ptCount val="8"/>
                <c:pt idx="0">
                  <c:v>FALL 2014                                     (2015-1)</c:v>
                </c:pt>
                <c:pt idx="1">
                  <c:v>FALL 2015                                     (2016-1)</c:v>
                </c:pt>
                <c:pt idx="2">
                  <c:v>FALL 2016                                     (2017-1)</c:v>
                </c:pt>
                <c:pt idx="3">
                  <c:v>FALL 2017                                     (2018-1)</c:v>
                </c:pt>
                <c:pt idx="4">
                  <c:v>FALL 2018                                     (2019-1)</c:v>
                </c:pt>
                <c:pt idx="5">
                  <c:v>FALL 2019                                     (2020-1)</c:v>
                </c:pt>
                <c:pt idx="6">
                  <c:v>FALL 2020                                     (2021-1)</c:v>
                </c:pt>
                <c:pt idx="7">
                  <c:v>FALL 2021                                     (2022-1)</c:v>
                </c:pt>
              </c:strCache>
            </c:strRef>
          </c:cat>
          <c:val>
            <c:numRef>
              <c:f>('FTIC at PSC - Private Schools'!$C$9,'FTIC at PSC - Private Schools'!$H$9,'FTIC at PSC - Private Schools'!$M$9,'FTIC at PSC - Private Schools'!$R$9,'FTIC at PSC - Private Schools'!$W$9,'FTIC at PSC - Private Schools'!$AB$9,'FTIC at PSC - Private Schools'!$AG$9,'FTIC at PSC - Private Schools'!$AL$9)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5-4E2A-828E-260F1CCF146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3119120"/>
        <c:axId val="453118704"/>
      </c:lineChart>
      <c:catAx>
        <c:axId val="45311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18704"/>
        <c:crosses val="autoZero"/>
        <c:auto val="1"/>
        <c:lblAlgn val="ctr"/>
        <c:lblOffset val="100"/>
        <c:noMultiLvlLbl val="0"/>
      </c:catAx>
      <c:valAx>
        <c:axId val="45311870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1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Pensacola Private School of Liberal Arts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Private Schools'!$C$3,'FTIC at PSC - Private Schools'!$H$3,'FTIC at PSC - Private Schools'!$M$3,'FTIC at PSC - Private Schools'!$R$3,'FTIC at PSC - Private Schools'!$W$3,'FTIC at PSC - Private Schools'!$AB$3,'FTIC at PSC - Private Schools'!$AG$3,'FTIC at PSC - Private Schools'!$AL$3)</c:f>
              <c:strCache>
                <c:ptCount val="8"/>
                <c:pt idx="0">
                  <c:v>FALL 2014                                     (2015-1)</c:v>
                </c:pt>
                <c:pt idx="1">
                  <c:v>FALL 2015                                     (2016-1)</c:v>
                </c:pt>
                <c:pt idx="2">
                  <c:v>FALL 2016                                     (2017-1)</c:v>
                </c:pt>
                <c:pt idx="3">
                  <c:v>FALL 2017                                     (2018-1)</c:v>
                </c:pt>
                <c:pt idx="4">
                  <c:v>FALL 2018                                     (2019-1)</c:v>
                </c:pt>
                <c:pt idx="5">
                  <c:v>FALL 2019                                     (2020-1)</c:v>
                </c:pt>
                <c:pt idx="6">
                  <c:v>FALL 2020                                     (2021-1)</c:v>
                </c:pt>
                <c:pt idx="7">
                  <c:v>FALL 2021                                     (2022-1)</c:v>
                </c:pt>
              </c:strCache>
            </c:strRef>
          </c:cat>
          <c:val>
            <c:numRef>
              <c:f>('FTIC at PSC - Private Schools'!$C$10,'FTIC at PSC - Private Schools'!$H$10,'FTIC at PSC - Private Schools'!$M$10,'FTIC at PSC - Private Schools'!$R$10,'FTIC at PSC - Private Schools'!$W$10,'FTIC at PSC - Private Schools'!$AB$10,'FTIC at PSC - Private Schools'!$AG$10,'FTIC at PSC - Private Schools'!$AL$10)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4-403E-8FD7-2DB398DC9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117872"/>
        <c:axId val="453118288"/>
      </c:lineChart>
      <c:catAx>
        <c:axId val="4531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18288"/>
        <c:crosses val="autoZero"/>
        <c:auto val="1"/>
        <c:lblAlgn val="ctr"/>
        <c:lblOffset val="100"/>
        <c:noMultiLvlLbl val="0"/>
      </c:catAx>
      <c:valAx>
        <c:axId val="45311828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1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Pensacola State Collegiate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Private Schools'!$C$3,'FTIC at PSC - Private Schools'!$H$3,'FTIC at PSC - Private Schools'!$M$3,'FTIC at PSC - Private Schools'!$R$3,'FTIC at PSC - Private Schools'!$W$3,'FTIC at PSC - Private Schools'!$AB$3,'FTIC at PSC - Private Schools'!$AG$3,'FTIC at PSC - Private Schools'!$AL$3)</c:f>
              <c:strCache>
                <c:ptCount val="8"/>
                <c:pt idx="0">
                  <c:v>FALL 2014                                     (2015-1)</c:v>
                </c:pt>
                <c:pt idx="1">
                  <c:v>FALL 2015                                     (2016-1)</c:v>
                </c:pt>
                <c:pt idx="2">
                  <c:v>FALL 2016                                     (2017-1)</c:v>
                </c:pt>
                <c:pt idx="3">
                  <c:v>FALL 2017                                     (2018-1)</c:v>
                </c:pt>
                <c:pt idx="4">
                  <c:v>FALL 2018                                     (2019-1)</c:v>
                </c:pt>
                <c:pt idx="5">
                  <c:v>FALL 2019                                     (2020-1)</c:v>
                </c:pt>
                <c:pt idx="6">
                  <c:v>FALL 2020                                     (2021-1)</c:v>
                </c:pt>
                <c:pt idx="7">
                  <c:v>FALL 2021                                     (2022-1)</c:v>
                </c:pt>
              </c:strCache>
            </c:strRef>
          </c:cat>
          <c:val>
            <c:numRef>
              <c:f>('FTIC at PSC - Private Schools'!$C$7,'FTIC at PSC - Private Schools'!$H$7,'FTIC at PSC - Private Schools'!$M$7,'FTIC at PSC - Private Schools'!$R$7,'FTIC at PSC - Private Schools'!$W$7,'FTIC at PSC - Private Schools'!$AB$7,'FTIC at PSC - Private Schools'!$AG$7,'FTIC at PSC - Private Schools'!$AL$7)</c:f>
              <c:numCache>
                <c:formatCode>General</c:formatCode>
                <c:ptCount val="8"/>
                <c:pt idx="0">
                  <c:v>38</c:v>
                </c:pt>
                <c:pt idx="1">
                  <c:v>33</c:v>
                </c:pt>
                <c:pt idx="2">
                  <c:v>37</c:v>
                </c:pt>
                <c:pt idx="3">
                  <c:v>28</c:v>
                </c:pt>
                <c:pt idx="4">
                  <c:v>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98-4CE1-8C18-C0A5605A7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979888"/>
        <c:axId val="450981136"/>
      </c:lineChart>
      <c:catAx>
        <c:axId val="45097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81136"/>
        <c:crosses val="autoZero"/>
        <c:auto val="1"/>
        <c:lblAlgn val="ctr"/>
        <c:lblOffset val="100"/>
        <c:noMultiLvlLbl val="0"/>
      </c:catAx>
      <c:valAx>
        <c:axId val="45098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7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Pensacola Catholic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Private Schools'!$C$3,'FTIC at PSC - Private Schools'!$H$3,'FTIC at PSC - Private Schools'!$M$3,'FTIC at PSC - Private Schools'!$R$3,'FTIC at PSC - Private Schools'!$W$3,'FTIC at PSC - Private Schools'!$AB$3,'FTIC at PSC - Private Schools'!$AG$3,'FTIC at PSC - Private Schools'!$AL$3)</c:f>
              <c:strCache>
                <c:ptCount val="8"/>
                <c:pt idx="0">
                  <c:v>FALL 2014                                     (2015-1)</c:v>
                </c:pt>
                <c:pt idx="1">
                  <c:v>FALL 2015                                     (2016-1)</c:v>
                </c:pt>
                <c:pt idx="2">
                  <c:v>FALL 2016                                     (2017-1)</c:v>
                </c:pt>
                <c:pt idx="3">
                  <c:v>FALL 2017                                     (2018-1)</c:v>
                </c:pt>
                <c:pt idx="4">
                  <c:v>FALL 2018                                     (2019-1)</c:v>
                </c:pt>
                <c:pt idx="5">
                  <c:v>FALL 2019                                     (2020-1)</c:v>
                </c:pt>
                <c:pt idx="6">
                  <c:v>FALL 2020                                     (2021-1)</c:v>
                </c:pt>
                <c:pt idx="7">
                  <c:v>FALL 2021                                     (2022-1)</c:v>
                </c:pt>
              </c:strCache>
            </c:strRef>
          </c:cat>
          <c:val>
            <c:numRef>
              <c:f>('FTIC at PSC - Private Schools'!$C$8,'FTIC at PSC - Private Schools'!$H$8,'FTIC at PSC - Private Schools'!$M$8,'FTIC at PSC - Private Schools'!$R$8,'FTIC at PSC - Private Schools'!$W$8,'FTIC at PSC - Private Schools'!$AB$8,'FTIC at PSC - Private Schools'!$AG$8,'FTIC at PSC - Private Schools'!$AL$8)</c:f>
              <c:numCache>
                <c:formatCode>General</c:formatCode>
                <c:ptCount val="8"/>
                <c:pt idx="0">
                  <c:v>16</c:v>
                </c:pt>
                <c:pt idx="1">
                  <c:v>24</c:v>
                </c:pt>
                <c:pt idx="2">
                  <c:v>20</c:v>
                </c:pt>
                <c:pt idx="3">
                  <c:v>19</c:v>
                </c:pt>
                <c:pt idx="4">
                  <c:v>13</c:v>
                </c:pt>
                <c:pt idx="5">
                  <c:v>24</c:v>
                </c:pt>
                <c:pt idx="6">
                  <c:v>29</c:v>
                </c:pt>
                <c:pt idx="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5-434D-AD80-6EBF4F5BA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87088"/>
        <c:axId val="198587920"/>
      </c:lineChart>
      <c:catAx>
        <c:axId val="19858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87920"/>
        <c:crosses val="autoZero"/>
        <c:auto val="1"/>
        <c:lblAlgn val="ctr"/>
        <c:lblOffset val="100"/>
        <c:noMultiLvlLbl val="0"/>
      </c:catAx>
      <c:valAx>
        <c:axId val="19858792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8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Pensacola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 at PSC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Escambia'!$E$7,'FTIC at PSC - Escambia'!$K$7,'FTIC at PSC - Escambia'!$Q$7,'FTIC at PSC - Escambia'!$W$7,'FTIC at PSC - Escambia'!$AC$7,'FTIC at PSC - Escambia'!$AI$7,'FTIC at PSC - Escambia'!$AO$7,'FTIC at PSC - Escambia'!$AU$7)</c:f>
              <c:numCache>
                <c:formatCode>0%</c:formatCode>
                <c:ptCount val="8"/>
                <c:pt idx="0">
                  <c:v>0.17131474103585656</c:v>
                </c:pt>
                <c:pt idx="1">
                  <c:v>0.15079365079365079</c:v>
                </c:pt>
                <c:pt idx="2">
                  <c:v>0.18333333333333332</c:v>
                </c:pt>
                <c:pt idx="3">
                  <c:v>0.12847222222222221</c:v>
                </c:pt>
                <c:pt idx="4">
                  <c:v>0.15172413793103448</c:v>
                </c:pt>
                <c:pt idx="5">
                  <c:v>0.17843866171003717</c:v>
                </c:pt>
                <c:pt idx="6">
                  <c:v>0.14373088685015289</c:v>
                </c:pt>
                <c:pt idx="7">
                  <c:v>0.18532818532818532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1-4CE7-A66D-C69F4C788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559776"/>
        <c:axId val="406813424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Escambia'!$AH$3,'FTIC at PSC - Escambia'!$AN$3,'FTIC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2020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Escambia'!$D$7,'FTIC at PSC - Escambia'!$J$7,'FTIC at PSC - Escambia'!$P$7,'FTIC at PSC - Escambia'!$V$7,'FTIC at PSC - Escambia'!$AB$7,'FTIC at PSC - Escambia'!$AH$7,'FTIC at PSC - Escambia'!$AN$7,'FTIC at PSC - Escambia'!$AT$7)</c:f>
              <c:numCache>
                <c:formatCode>General</c:formatCode>
                <c:ptCount val="8"/>
                <c:pt idx="0">
                  <c:v>43</c:v>
                </c:pt>
                <c:pt idx="1">
                  <c:v>38</c:v>
                </c:pt>
                <c:pt idx="2">
                  <c:v>44</c:v>
                </c:pt>
                <c:pt idx="3">
                  <c:v>37</c:v>
                </c:pt>
                <c:pt idx="4">
                  <c:v>44</c:v>
                </c:pt>
                <c:pt idx="5">
                  <c:v>48</c:v>
                </c:pt>
                <c:pt idx="6">
                  <c:v>47</c:v>
                </c:pt>
                <c:pt idx="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1-4CE7-A66D-C69F4C788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20608"/>
        <c:axId val="357522272"/>
      </c:lineChart>
      <c:catAx>
        <c:axId val="3575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522272"/>
        <c:crosses val="autoZero"/>
        <c:auto val="1"/>
        <c:lblAlgn val="ctr"/>
        <c:lblOffset val="100"/>
        <c:noMultiLvlLbl val="0"/>
      </c:catAx>
      <c:valAx>
        <c:axId val="357522272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520608"/>
        <c:crosses val="autoZero"/>
        <c:crossBetween val="between"/>
      </c:valAx>
      <c:valAx>
        <c:axId val="406813424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559776"/>
        <c:crosses val="max"/>
        <c:crossBetween val="between"/>
      </c:valAx>
      <c:catAx>
        <c:axId val="403559776"/>
        <c:scaling>
          <c:orientation val="minMax"/>
        </c:scaling>
        <c:delete val="1"/>
        <c:axPos val="b"/>
        <c:majorTickMark val="out"/>
        <c:minorTickMark val="none"/>
        <c:tickLblPos val="nextTo"/>
        <c:crossAx val="40681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Santa Rosa Adult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Private Schools'!$C$3,'FTIC at PSC - Private Schools'!$H$3,'FTIC at PSC - Private Schools'!$M$3,'FTIC at PSC - Private Schools'!$R$3,'FTIC at PSC - Private Schools'!$W$3,'FTIC at PSC - Private Schools'!$AB$3,'FTIC at PSC - Private Schools'!$AG$3,'FTIC at PSC - Private Schools'!$AL$3)</c:f>
              <c:strCache>
                <c:ptCount val="8"/>
                <c:pt idx="0">
                  <c:v>FALL 2014                                     (2015-1)</c:v>
                </c:pt>
                <c:pt idx="1">
                  <c:v>FALL 2015                                     (2016-1)</c:v>
                </c:pt>
                <c:pt idx="2">
                  <c:v>FALL 2016                                     (2017-1)</c:v>
                </c:pt>
                <c:pt idx="3">
                  <c:v>FALL 2017                                     (2018-1)</c:v>
                </c:pt>
                <c:pt idx="4">
                  <c:v>FALL 2018                                     (2019-1)</c:v>
                </c:pt>
                <c:pt idx="5">
                  <c:v>FALL 2019                                     (2020-1)</c:v>
                </c:pt>
                <c:pt idx="6">
                  <c:v>FALL 2020                                     (2021-1)</c:v>
                </c:pt>
                <c:pt idx="7">
                  <c:v>FALL 2021                                     (2022-1)</c:v>
                </c:pt>
              </c:strCache>
            </c:strRef>
          </c:cat>
          <c:val>
            <c:numRef>
              <c:f>('FTIC at PSC - Private Schools'!$C$13,'FTIC at PSC - Private Schools'!$H$13,'FTIC at PSC - Private Schools'!$M$13,'FTIC at PSC - Private Schools'!$R$13,'FTIC at PSC - Private Schools'!$W$13,'FTIC at PSC - Private Schools'!$AB$13,'FTIC at PSC - Private Schools'!$AG$13,'FTIC at PSC - Private Schools'!$AL$13)</c:f>
              <c:numCache>
                <c:formatCode>General</c:formatCode>
                <c:ptCount val="8"/>
                <c:pt idx="0">
                  <c:v>4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12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D-4849-8221-E5B3C1E5A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748064"/>
        <c:axId val="459749728"/>
      </c:lineChart>
      <c:catAx>
        <c:axId val="45974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49728"/>
        <c:crosses val="autoZero"/>
        <c:auto val="1"/>
        <c:lblAlgn val="ctr"/>
        <c:lblOffset val="100"/>
        <c:noMultiLvlLbl val="0"/>
      </c:catAx>
      <c:valAx>
        <c:axId val="45974972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74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Florida Baptist Academy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Private Schools'!$C$3,'FTIC at PSC - Private Schools'!$H$3,'FTIC at PSC - Private Schools'!$M$3,'FTIC at PSC - Private Schools'!$R$3,'FTIC at PSC - Private Schools'!$W$3,'FTIC at PSC - Private Schools'!$AB$3,'FTIC at PSC - Private Schools'!$AG$3,'FTIC at PSC - Private Schools'!$AL$3)</c:f>
              <c:strCache>
                <c:ptCount val="8"/>
                <c:pt idx="0">
                  <c:v>FALL 2014                                     (2015-1)</c:v>
                </c:pt>
                <c:pt idx="1">
                  <c:v>FALL 2015                                     (2016-1)</c:v>
                </c:pt>
                <c:pt idx="2">
                  <c:v>FALL 2016                                     (2017-1)</c:v>
                </c:pt>
                <c:pt idx="3">
                  <c:v>FALL 2017                                     (2018-1)</c:v>
                </c:pt>
                <c:pt idx="4">
                  <c:v>FALL 2018                                     (2019-1)</c:v>
                </c:pt>
                <c:pt idx="5">
                  <c:v>FALL 2019                                     (2020-1)</c:v>
                </c:pt>
                <c:pt idx="6">
                  <c:v>FALL 2020                                     (2021-1)</c:v>
                </c:pt>
                <c:pt idx="7">
                  <c:v>FALL 2021                                     (2022-1)</c:v>
                </c:pt>
              </c:strCache>
            </c:strRef>
          </c:cat>
          <c:val>
            <c:numRef>
              <c:f>('FTIC at PSC - Private Schools'!$C$11,'FTIC at PSC - Private Schools'!$H$11,'FTIC at PSC - Private Schools'!$M$11,'FTIC at PSC - Private Schools'!$R$11,'FTIC at PSC - Private Schools'!$W$11,'FTIC at PSC - Private Schools'!$AB$11,'FTIC at PSC - Private Schools'!$AG$11,'FTIC at PSC - Private Schools'!$AL$11)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4-4ECF-AD58-4599917A0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533648"/>
        <c:axId val="458537808"/>
      </c:lineChart>
      <c:catAx>
        <c:axId val="45853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37808"/>
        <c:crosses val="autoZero"/>
        <c:auto val="1"/>
        <c:lblAlgn val="ctr"/>
        <c:lblOffset val="100"/>
        <c:noMultiLvlLbl val="0"/>
      </c:catAx>
      <c:valAx>
        <c:axId val="45853780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3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Santa Rosa Christian School</a:t>
            </a:r>
          </a:p>
          <a:p>
            <a:pPr>
              <a:defRPr/>
            </a:pPr>
            <a:r>
              <a:rPr lang="en-US"/>
              <a:t>Graduates Enrolled</a:t>
            </a:r>
            <a:r>
              <a:rPr lang="en-US" baseline="0"/>
              <a:t> at PSC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Private Schools'!$C$3,'FTIC at PSC - Private Schools'!$H$3,'FTIC at PSC - Private Schools'!$M$3,'FTIC at PSC - Private Schools'!$R$3,'FTIC at PSC - Private Schools'!$W$3,'FTIC at PSC - Private Schools'!$AB$3,'FTIC at PSC - Private Schools'!$AG$3,'FTIC at PSC - Private Schools'!$AL$3)</c:f>
              <c:strCache>
                <c:ptCount val="8"/>
                <c:pt idx="0">
                  <c:v>FALL 2014                                     (2015-1)</c:v>
                </c:pt>
                <c:pt idx="1">
                  <c:v>FALL 2015                                     (2016-1)</c:v>
                </c:pt>
                <c:pt idx="2">
                  <c:v>FALL 2016                                     (2017-1)</c:v>
                </c:pt>
                <c:pt idx="3">
                  <c:v>FALL 2017                                     (2018-1)</c:v>
                </c:pt>
                <c:pt idx="4">
                  <c:v>FALL 2018                                     (2019-1)</c:v>
                </c:pt>
                <c:pt idx="5">
                  <c:v>FALL 2019                                     (2020-1)</c:v>
                </c:pt>
                <c:pt idx="6">
                  <c:v>FALL 2020                                     (2021-1)</c:v>
                </c:pt>
                <c:pt idx="7">
                  <c:v>FALL 2021                                     (2022-1)</c:v>
                </c:pt>
              </c:strCache>
            </c:strRef>
          </c:cat>
          <c:val>
            <c:numRef>
              <c:f>('FTIC at PSC - Private Schools'!$C$14,'FTIC at PSC - Private Schools'!$H$14,'FTIC at PSC - Private Schools'!$M$14,'FTIC at PSC - Private Schools'!$R$14,'FTIC at PSC - Private Schools'!$W$14,'FTIC at PSC - Private Schools'!$AB$14,'FTIC at PSC - Private Schools'!$AG$14,'FTIC at PSC - Private Schools'!$AL$14)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8-44DE-BDEF-96A52AAEB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33920"/>
        <c:axId val="404934336"/>
      </c:lineChart>
      <c:catAx>
        <c:axId val="40493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34336"/>
        <c:crosses val="autoZero"/>
        <c:auto val="1"/>
        <c:lblAlgn val="ctr"/>
        <c:lblOffset val="100"/>
        <c:noMultiLvlLbl val="0"/>
      </c:catAx>
      <c:valAx>
        <c:axId val="40493433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3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East Hill Christian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Private Schools'!$C$3,'FTIC at PSC - Private Schools'!$H$3,'FTIC at PSC - Private Schools'!$M$3,'FTIC at PSC - Private Schools'!$R$3,'FTIC at PSC - Private Schools'!$W$3,'FTIC at PSC - Private Schools'!$AB$3,'FTIC at PSC - Private Schools'!$AG$3,'FTIC at PSC - Private Schools'!$AL$3)</c:f>
              <c:strCache>
                <c:ptCount val="8"/>
                <c:pt idx="0">
                  <c:v>FALL 2014                                     (2015-1)</c:v>
                </c:pt>
                <c:pt idx="1">
                  <c:v>FALL 2015                                     (2016-1)</c:v>
                </c:pt>
                <c:pt idx="2">
                  <c:v>FALL 2016                                     (2017-1)</c:v>
                </c:pt>
                <c:pt idx="3">
                  <c:v>FALL 2017                                     (2018-1)</c:v>
                </c:pt>
                <c:pt idx="4">
                  <c:v>FALL 2018                                     (2019-1)</c:v>
                </c:pt>
                <c:pt idx="5">
                  <c:v>FALL 2019                                     (2020-1)</c:v>
                </c:pt>
                <c:pt idx="6">
                  <c:v>FALL 2020                                     (2021-1)</c:v>
                </c:pt>
                <c:pt idx="7">
                  <c:v>FALL 2021                                     (2022-1)</c:v>
                </c:pt>
              </c:strCache>
            </c:strRef>
          </c:cat>
          <c:val>
            <c:numRef>
              <c:f>('FTIC at PSC - Private Schools'!$C$12,'FTIC at PSC - Private Schools'!$H$12,'FTIC at PSC - Private Schools'!$M$12,'FTIC at PSC - Private Schools'!$R$12,'FTIC at PSC - Private Schools'!$W$12,'FTIC at PSC - Private Schools'!$AB$12,'FTIC at PSC - Private Schools'!$AG$12,'FTIC at PSC - Private Schools'!$AL$12)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5-429E-BF77-91B7742D3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982800"/>
        <c:axId val="450986544"/>
      </c:lineChart>
      <c:catAx>
        <c:axId val="45098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86544"/>
        <c:crosses val="autoZero"/>
        <c:auto val="1"/>
        <c:lblAlgn val="ctr"/>
        <c:lblOffset val="100"/>
        <c:noMultiLvlLbl val="0"/>
      </c:catAx>
      <c:valAx>
        <c:axId val="45098654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8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Washington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Escambia'!$AH$3:$AI$3,'FTIC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2019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Escambia'!$E$12,'FTIC at PSC - Escambia'!$K$12,'FTIC at PSC - Escambia'!$Q$12,'FTIC at PSC - Escambia'!$W$12,'FTIC at PSC - Escambia'!$AC$12,'FTIC at PSC - Escambia'!$AI$12,'FTIC at PSC - Escambia'!$AO$12,'FTIC at PSC - Escambia'!$AU$12)</c:f>
              <c:numCache>
                <c:formatCode>0%</c:formatCode>
                <c:ptCount val="8"/>
                <c:pt idx="0">
                  <c:v>0.19269102990033224</c:v>
                </c:pt>
                <c:pt idx="1">
                  <c:v>0.19261213720316622</c:v>
                </c:pt>
                <c:pt idx="2">
                  <c:v>0.19875776397515527</c:v>
                </c:pt>
                <c:pt idx="3">
                  <c:v>0.22589531680440772</c:v>
                </c:pt>
                <c:pt idx="4">
                  <c:v>0.25587467362924282</c:v>
                </c:pt>
                <c:pt idx="5">
                  <c:v>0.26495726495726496</c:v>
                </c:pt>
                <c:pt idx="6">
                  <c:v>0.20441988950276244</c:v>
                </c:pt>
                <c:pt idx="7">
                  <c:v>0.28807947019867547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1-4B8D-8270-F43323C16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709504"/>
        <c:axId val="313706176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Escambia'!$AH$3,'FTIC at PSC - Escambia'!$AN$3,'FTIC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2020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Escambia'!$D$12,'FTIC at PSC - Escambia'!$J$12,'FTIC at PSC - Escambia'!$P$12,'FTIC at PSC - Escambia'!$V$12,'FTIC at PSC - Escambia'!$AB$12,'FTIC at PSC - Escambia'!$AH$12,'FTIC at PSC - Escambia'!$AN$12,'FTIC at PSC - Escambia'!$AT$12)</c:f>
              <c:numCache>
                <c:formatCode>General</c:formatCode>
                <c:ptCount val="8"/>
                <c:pt idx="0">
                  <c:v>58</c:v>
                </c:pt>
                <c:pt idx="1">
                  <c:v>73</c:v>
                </c:pt>
                <c:pt idx="2">
                  <c:v>64</c:v>
                </c:pt>
                <c:pt idx="3">
                  <c:v>82</c:v>
                </c:pt>
                <c:pt idx="4">
                  <c:v>98</c:v>
                </c:pt>
                <c:pt idx="5">
                  <c:v>93</c:v>
                </c:pt>
                <c:pt idx="6">
                  <c:v>74</c:v>
                </c:pt>
                <c:pt idx="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1-4B8D-8270-F43323C16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19072"/>
        <c:axId val="309518656"/>
      </c:lineChart>
      <c:catAx>
        <c:axId val="30951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18656"/>
        <c:crosses val="autoZero"/>
        <c:auto val="1"/>
        <c:lblAlgn val="ctr"/>
        <c:lblOffset val="100"/>
        <c:noMultiLvlLbl val="0"/>
      </c:catAx>
      <c:valAx>
        <c:axId val="309518656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19072"/>
        <c:crosses val="autoZero"/>
        <c:crossBetween val="between"/>
      </c:valAx>
      <c:valAx>
        <c:axId val="313706176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09504"/>
        <c:crosses val="max"/>
        <c:crossBetween val="between"/>
      </c:valAx>
      <c:catAx>
        <c:axId val="313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3706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Northview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Escambia'!$AH$3:$AI$3,'FTIC at PSC - Escambia'!$AT$3:$AU$3)</c:f>
              <c:strCache>
                <c:ptCount val="9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2019                                     (2020.1)</c:v>
                </c:pt>
                <c:pt idx="7">
                  <c:v>FALL 2021                                   (2022.1)</c:v>
                </c:pt>
                <c:pt idx="8">
                  <c:v>FALL 2021                                     (2022.1)</c:v>
                </c:pt>
              </c:strCache>
            </c:strRef>
          </c:cat>
          <c:val>
            <c:numRef>
              <c:f>('FTIC at PSC - Escambia'!$E$13,'FTIC at PSC - Escambia'!$K$13,'FTIC at PSC - Escambia'!$Q$13,'FTIC at PSC - Escambia'!$W$13,'FTIC at PSC - Escambia'!$AC$13,'FTIC at PSC - Escambia'!$AI$13,'FTIC at PSC - Escambia'!$AO$13,'FTIC at PSC - Escambia'!$AU$13)</c:f>
              <c:numCache>
                <c:formatCode>0%</c:formatCode>
                <c:ptCount val="8"/>
                <c:pt idx="0">
                  <c:v>0.20202020202020202</c:v>
                </c:pt>
                <c:pt idx="1">
                  <c:v>0.14893617021276595</c:v>
                </c:pt>
                <c:pt idx="2">
                  <c:v>0.16666666666666666</c:v>
                </c:pt>
                <c:pt idx="3">
                  <c:v>0.16831683168316833</c:v>
                </c:pt>
                <c:pt idx="4">
                  <c:v>0.14444444444444443</c:v>
                </c:pt>
                <c:pt idx="5">
                  <c:v>0.12037037037037036</c:v>
                </c:pt>
                <c:pt idx="6">
                  <c:v>5.2083333333333336E-2</c:v>
                </c:pt>
                <c:pt idx="7">
                  <c:v>0.14130434782608695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C-4EBC-8028-F66DB8A5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27456"/>
        <c:axId val="321394432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Escambia'!$AH$3,'FTIC at PSC - Escambia'!$AN$3,'FTIC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2020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Escambia'!$D$13,'FTIC at PSC - Escambia'!$J$13,'FTIC at PSC - Escambia'!$P$13,'FTIC at PSC - Escambia'!$V$13,'FTIC at PSC - Escambia'!$AB$13,'FTIC at PSC - Escambia'!$AH$13,'FTIC at PSC - Escambia'!$AN$13,'FTIC at PSC - Escambia'!$AT$13)</c:f>
              <c:numCache>
                <c:formatCode>General</c:formatCode>
                <c:ptCount val="8"/>
                <c:pt idx="0">
                  <c:v>20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13</c:v>
                </c:pt>
                <c:pt idx="5">
                  <c:v>13</c:v>
                </c:pt>
                <c:pt idx="6">
                  <c:v>5</c:v>
                </c:pt>
                <c:pt idx="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C-4EBC-8028-F66DB8A5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07840"/>
        <c:axId val="313709088"/>
      </c:lineChart>
      <c:catAx>
        <c:axId val="3137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09088"/>
        <c:crosses val="autoZero"/>
        <c:auto val="1"/>
        <c:lblAlgn val="ctr"/>
        <c:lblOffset val="100"/>
        <c:noMultiLvlLbl val="0"/>
      </c:catAx>
      <c:valAx>
        <c:axId val="313709088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07840"/>
        <c:crosses val="autoZero"/>
        <c:crossBetween val="between"/>
      </c:valAx>
      <c:valAx>
        <c:axId val="3213944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27456"/>
        <c:crosses val="max"/>
        <c:crossBetween val="between"/>
      </c:valAx>
      <c:catAx>
        <c:axId val="36192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394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JM Tate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Escambia'!$AH$3:$AI$3,'FTIC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2019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Escambia'!$E$8,'FTIC at PSC - Escambia'!$K$8,'FTIC at PSC - Escambia'!$Q$8,'FTIC at PSC - Escambia'!$W$8,'FTIC at PSC - Escambia'!$AC$8,'FTIC at PSC - Escambia'!$AI$8,'FTIC at PSC - Escambia'!$AO$8,'FTIC at PSC - Escambia'!$AU$8)</c:f>
              <c:numCache>
                <c:formatCode>0%</c:formatCode>
                <c:ptCount val="8"/>
                <c:pt idx="0">
                  <c:v>0.25352112676056338</c:v>
                </c:pt>
                <c:pt idx="1">
                  <c:v>0.21195652173913043</c:v>
                </c:pt>
                <c:pt idx="2">
                  <c:v>0.24713958810068651</c:v>
                </c:pt>
                <c:pt idx="3">
                  <c:v>0.27027027027027029</c:v>
                </c:pt>
                <c:pt idx="4">
                  <c:v>0.23673469387755103</c:v>
                </c:pt>
                <c:pt idx="5">
                  <c:v>0.18936170212765957</c:v>
                </c:pt>
                <c:pt idx="6">
                  <c:v>0.2275711159737418</c:v>
                </c:pt>
                <c:pt idx="7">
                  <c:v>0.21014492753623187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C-4059-8ADE-F52B2B630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57200"/>
        <c:axId val="405856784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Escambia'!$AH$3,'FTIC at PSC - Escambia'!$AN$3,'FTIC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2020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Escambia'!$D$8,'FTIC at PSC - Escambia'!$J$8,'FTIC at PSC - Escambia'!$P$8,'FTIC at PSC - Escambia'!$V$8,'FTIC at PSC - Escambia'!$AB$8,'FTIC at PSC - Escambia'!$AH$8,'FTIC at PSC - Escambia'!$AN$8,'FTIC at PSC - Escambia'!$AT$8)</c:f>
              <c:numCache>
                <c:formatCode>General</c:formatCode>
                <c:ptCount val="8"/>
                <c:pt idx="0">
                  <c:v>90</c:v>
                </c:pt>
                <c:pt idx="1">
                  <c:v>78</c:v>
                </c:pt>
                <c:pt idx="2">
                  <c:v>108</c:v>
                </c:pt>
                <c:pt idx="3">
                  <c:v>120</c:v>
                </c:pt>
                <c:pt idx="4">
                  <c:v>116</c:v>
                </c:pt>
                <c:pt idx="5">
                  <c:v>89</c:v>
                </c:pt>
                <c:pt idx="6">
                  <c:v>104</c:v>
                </c:pt>
                <c:pt idx="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C-4059-8ADE-F52B2B630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25024"/>
        <c:axId val="361923360"/>
      </c:lineChart>
      <c:catAx>
        <c:axId val="3619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23360"/>
        <c:crosses val="autoZero"/>
        <c:auto val="1"/>
        <c:lblAlgn val="ctr"/>
        <c:lblOffset val="100"/>
        <c:noMultiLvlLbl val="0"/>
      </c:catAx>
      <c:valAx>
        <c:axId val="36192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25024"/>
        <c:crosses val="autoZero"/>
        <c:crossBetween val="between"/>
      </c:valAx>
      <c:valAx>
        <c:axId val="405856784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57200"/>
        <c:crosses val="max"/>
        <c:crossBetween val="between"/>
      </c:valAx>
      <c:catAx>
        <c:axId val="40585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856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Pine Forest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Escambia'!$AH$3:$AI$3)</c:f>
              <c:strCache>
                <c:ptCount val="7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2019                                     (2020.1)</c:v>
                </c:pt>
              </c:strCache>
            </c:strRef>
          </c:cat>
          <c:val>
            <c:numRef>
              <c:f>('FTIC at PSC - Escambia'!$E$10,'FTIC at PSC - Escambia'!$K$10,'FTIC at PSC - Escambia'!$Q$10,'FTIC at PSC - Escambia'!$W$10,'FTIC at PSC - Escambia'!$AC$10,'FTIC at PSC - Escambia'!$AI$10,'FTIC at PSC - Escambia'!$AO$10,'FTIC at PSC - Escambia'!$AU$10)</c:f>
              <c:numCache>
                <c:formatCode>0%</c:formatCode>
                <c:ptCount val="8"/>
                <c:pt idx="0">
                  <c:v>0.28346456692913385</c:v>
                </c:pt>
                <c:pt idx="1">
                  <c:v>0.23826714801444043</c:v>
                </c:pt>
                <c:pt idx="2">
                  <c:v>0.30575539568345322</c:v>
                </c:pt>
                <c:pt idx="3">
                  <c:v>0.28013029315960913</c:v>
                </c:pt>
                <c:pt idx="4">
                  <c:v>0.22619047619047619</c:v>
                </c:pt>
                <c:pt idx="5">
                  <c:v>0.22832369942196531</c:v>
                </c:pt>
                <c:pt idx="6">
                  <c:v>0.15204678362573099</c:v>
                </c:pt>
                <c:pt idx="7">
                  <c:v>0.22340425531914893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6-4022-89E3-08A26E169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12896"/>
        <c:axId val="405812480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Escambia'!$AH$3,'FTIC at PSC - Escambia'!$AN$3,'FTIC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2020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Escambia'!$D$10,'FTIC at PSC - Escambia'!$J$10,'FTIC at PSC - Escambia'!$P$10,'FTIC at PSC - Escambia'!$V$10,'FTIC at PSC - Escambia'!$AB$10,'FTIC at PSC - Escambia'!$AH$10,'FTIC at PSC - Escambia'!$AN$10,'FTIC at PSC - Escambia'!$AT$10)</c:f>
              <c:numCache>
                <c:formatCode>General</c:formatCode>
                <c:ptCount val="8"/>
                <c:pt idx="0">
                  <c:v>72</c:v>
                </c:pt>
                <c:pt idx="1">
                  <c:v>66</c:v>
                </c:pt>
                <c:pt idx="2">
                  <c:v>85</c:v>
                </c:pt>
                <c:pt idx="3">
                  <c:v>86</c:v>
                </c:pt>
                <c:pt idx="4">
                  <c:v>76</c:v>
                </c:pt>
                <c:pt idx="5">
                  <c:v>79</c:v>
                </c:pt>
                <c:pt idx="6">
                  <c:v>52</c:v>
                </c:pt>
                <c:pt idx="7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6-4022-89E3-08A26E169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24192"/>
        <c:axId val="361923776"/>
      </c:lineChart>
      <c:catAx>
        <c:axId val="36192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23776"/>
        <c:crosses val="autoZero"/>
        <c:auto val="1"/>
        <c:lblAlgn val="ctr"/>
        <c:lblOffset val="100"/>
        <c:noMultiLvlLbl val="0"/>
      </c:catAx>
      <c:valAx>
        <c:axId val="361923776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24192"/>
        <c:crosses val="autoZero"/>
        <c:crossBetween val="between"/>
      </c:valAx>
      <c:valAx>
        <c:axId val="405812480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12896"/>
        <c:crosses val="max"/>
        <c:crossBetween val="between"/>
      </c:valAx>
      <c:catAx>
        <c:axId val="40581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812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West Florida Technical High School</a:t>
            </a:r>
          </a:p>
          <a:p>
            <a:pPr>
              <a:defRPr/>
            </a:pPr>
            <a:r>
              <a:rPr lang="en-US"/>
              <a:t>Graduates Enrolled at PSC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Escambia'!$E$14,'FTIC at PSC - Escambia'!$K$14,'FTIC at PSC - Escambia'!$Q$14,'FTIC at PSC - Escambia'!$W$14,'FTIC at PSC - Escambia'!$AC$14,'FTIC at PSC - Escambia'!$AI$14,'FTIC at PSC - Escambia'!$AO$14,'FTIC at PSC - Escambia'!$AU$14)</c:f>
              <c:numCache>
                <c:formatCode>0%</c:formatCode>
                <c:ptCount val="8"/>
                <c:pt idx="0">
                  <c:v>0.2247191011235955</c:v>
                </c:pt>
                <c:pt idx="1">
                  <c:v>0.26153846153846155</c:v>
                </c:pt>
                <c:pt idx="2">
                  <c:v>0.25274725274725274</c:v>
                </c:pt>
                <c:pt idx="3">
                  <c:v>0.25</c:v>
                </c:pt>
                <c:pt idx="4">
                  <c:v>0.22258064516129034</c:v>
                </c:pt>
                <c:pt idx="5">
                  <c:v>0.24770642201834864</c:v>
                </c:pt>
                <c:pt idx="6">
                  <c:v>0.24381625441696114</c:v>
                </c:pt>
                <c:pt idx="7">
                  <c:v>0.26639344262295084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A-456E-869B-4CC35A95D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707424"/>
        <c:axId val="315895504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Escambia'!$AH$3,'FTIC at PSC - Escambia'!$AN$3,'FTIC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2020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Escambia'!$D$14,'FTIC at PSC - Escambia'!$J$14,'FTIC at PSC - Escambia'!$P$14,'FTIC at PSC - Escambia'!$V$14,'FTIC at PSC - Escambia'!$AB$14,'FTIC at PSC - Escambia'!$AH$14,'FTIC at PSC - Escambia'!$AN$14,'FTIC at PSC - Escambia'!$AT$14)</c:f>
              <c:numCache>
                <c:formatCode>General</c:formatCode>
                <c:ptCount val="8"/>
                <c:pt idx="0">
                  <c:v>60</c:v>
                </c:pt>
                <c:pt idx="1">
                  <c:v>68</c:v>
                </c:pt>
                <c:pt idx="2">
                  <c:v>69</c:v>
                </c:pt>
                <c:pt idx="3">
                  <c:v>79</c:v>
                </c:pt>
                <c:pt idx="4">
                  <c:v>69</c:v>
                </c:pt>
                <c:pt idx="5">
                  <c:v>81</c:v>
                </c:pt>
                <c:pt idx="6">
                  <c:v>69</c:v>
                </c:pt>
                <c:pt idx="7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A-456E-869B-4CC35A95D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856544"/>
        <c:axId val="363857376"/>
      </c:lineChart>
      <c:catAx>
        <c:axId val="3638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857376"/>
        <c:crosses val="autoZero"/>
        <c:auto val="1"/>
        <c:lblAlgn val="ctr"/>
        <c:lblOffset val="100"/>
        <c:noMultiLvlLbl val="0"/>
      </c:catAx>
      <c:valAx>
        <c:axId val="363857376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856544"/>
        <c:crosses val="autoZero"/>
        <c:crossBetween val="between"/>
      </c:valAx>
      <c:valAx>
        <c:axId val="315895504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07424"/>
        <c:crosses val="max"/>
        <c:crossBetween val="between"/>
      </c:valAx>
      <c:catAx>
        <c:axId val="31370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315895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Escambia Virtual Academy</a:t>
            </a:r>
          </a:p>
          <a:p>
            <a:pPr>
              <a:defRPr/>
            </a:pPr>
            <a:r>
              <a:rPr lang="en-US"/>
              <a:t>Graduates Enrolled</a:t>
            </a:r>
            <a:r>
              <a:rPr lang="en-US" baseline="0"/>
              <a:t> at PSC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Escambia'!$E$18,'FTIC at PSC - Escambia'!$K$18,'FTIC at PSC - Escambia'!$Q$18,'FTIC at PSC - Escambia'!$W$18,'FTIC at PSC - Escambia'!$AC$18,'FTIC at PSC - Escambia'!$AI$18,'FTIC at PSC - Escambia'!$AO$18,'FTIC at PSC - Escambia'!$AU$18)</c:f>
              <c:numCache>
                <c:formatCode>0%</c:formatCode>
                <c:ptCount val="8"/>
                <c:pt idx="0">
                  <c:v>0.12195121951219512</c:v>
                </c:pt>
                <c:pt idx="1">
                  <c:v>0.14814814814814814</c:v>
                </c:pt>
                <c:pt idx="2">
                  <c:v>0.18421052631578946</c:v>
                </c:pt>
                <c:pt idx="3">
                  <c:v>0.1864406779661017</c:v>
                </c:pt>
                <c:pt idx="4">
                  <c:v>0.1951219512195122</c:v>
                </c:pt>
                <c:pt idx="5">
                  <c:v>0.10169491525423729</c:v>
                </c:pt>
                <c:pt idx="6">
                  <c:v>0.17142857142857143</c:v>
                </c:pt>
                <c:pt idx="7">
                  <c:v>0.19672131147540983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1-49AD-832A-925CAB5CA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084512"/>
        <c:axId val="317226896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Escambia'!$D$3,'FTIC at PSC - Escambia'!$J$3,'FTIC at PSC - Escambia'!$P$3,'FTIC at PSC - Escambia'!$V$3,'FTIC at PSC - Escambia'!$AB$3,'FTIC at PSC - Escambia'!$AH$3,'FTIC at PSC - Escambia'!$AN$3,'FTIC at PSC - Escambia'!$AT$3)</c:f>
              <c:strCache>
                <c:ptCount val="8"/>
                <c:pt idx="0">
                  <c:v>FALL 2014                                 (2015.1)</c:v>
                </c:pt>
                <c:pt idx="1">
                  <c:v>FALL 2015                                     (2016.1)</c:v>
                </c:pt>
                <c:pt idx="2">
                  <c:v>FALL 2016                                     (2017.1)</c:v>
                </c:pt>
                <c:pt idx="3">
                  <c:v>FALL 2017                                     (2018.1)</c:v>
                </c:pt>
                <c:pt idx="4">
                  <c:v>FALL 2018                                     (2019.1)</c:v>
                </c:pt>
                <c:pt idx="5">
                  <c:v>FALL 2019                                     (2020.1)</c:v>
                </c:pt>
                <c:pt idx="6">
                  <c:v>FALL 2020                                     (2020.1)</c:v>
                </c:pt>
                <c:pt idx="7">
                  <c:v>FALL 2021                                   (2022.1)</c:v>
                </c:pt>
              </c:strCache>
            </c:strRef>
          </c:cat>
          <c:val>
            <c:numRef>
              <c:f>('FTIC at PSC - Escambia'!$D$18,'FTIC at PSC - Escambia'!$J$18,'FTIC at PSC - Escambia'!$P$18,'FTIC at PSC - Escambia'!$V$18,'FTIC at PSC - Escambia'!$AB$18,'FTIC at PSC - Escambia'!$AH$18,'FTIC at PSC - Escambia'!$AN$18,'FTIC at PSC - Escambia'!$AT$18)</c:f>
              <c:numCache>
                <c:formatCode>General</c:formatCode>
                <c:ptCount val="8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1-49AD-832A-925CAB5CA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750208"/>
        <c:axId val="452744384"/>
      </c:lineChart>
      <c:catAx>
        <c:axId val="4527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44384"/>
        <c:crosses val="autoZero"/>
        <c:auto val="1"/>
        <c:lblAlgn val="ctr"/>
        <c:lblOffset val="100"/>
        <c:noMultiLvlLbl val="0"/>
      </c:catAx>
      <c:valAx>
        <c:axId val="45274438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50208"/>
        <c:crosses val="autoZero"/>
        <c:crossBetween val="between"/>
      </c:valAx>
      <c:valAx>
        <c:axId val="317226896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084512"/>
        <c:crosses val="max"/>
        <c:crossBetween val="between"/>
      </c:valAx>
      <c:catAx>
        <c:axId val="31008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317226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Gulf Breeze High School</a:t>
            </a:r>
          </a:p>
          <a:p>
            <a:pPr>
              <a:defRPr/>
            </a:pPr>
            <a:r>
              <a:rPr lang="en-US"/>
              <a:t>Graduates</a:t>
            </a:r>
            <a:r>
              <a:rPr lang="en-US" baseline="0"/>
              <a:t> Enrolled at PSC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Percent Enrolled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('FTIC at PSC - Santa Rosa'!$E$7,'FTIC at PSC - Santa Rosa'!$K$7,'FTIC at PSC - Santa Rosa'!$Q$7,'FTIC at PSC - Santa Rosa'!$W$7,'FTIC at PSC - Santa Rosa'!$AC$7,'FTIC at PSC - Santa Rosa'!$AI$7,'FTIC at PSC - Santa Rosa'!$AO$7,'FTIC at PSC - Santa Rosa'!$AU$7,'FTIC at PSC - Santa Rosa'!$BA$7)</c:f>
              <c:numCache>
                <c:formatCode>0%</c:formatCode>
                <c:ptCount val="9"/>
                <c:pt idx="0">
                  <c:v>0.2</c:v>
                </c:pt>
                <c:pt idx="1">
                  <c:v>0.16</c:v>
                </c:pt>
                <c:pt idx="2">
                  <c:v>0.23</c:v>
                </c:pt>
                <c:pt idx="3">
                  <c:v>0.15</c:v>
                </c:pt>
                <c:pt idx="4">
                  <c:v>0.12441314553990611</c:v>
                </c:pt>
                <c:pt idx="5">
                  <c:v>0.14014251781472684</c:v>
                </c:pt>
                <c:pt idx="6">
                  <c:v>0.12205567451820129</c:v>
                </c:pt>
                <c:pt idx="7">
                  <c:v>0.11325301204819277</c:v>
                </c:pt>
                <c:pt idx="8">
                  <c:v>0.10212765957446808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9-43D9-B4D1-2B73D8E0B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737648"/>
        <c:axId val="313738064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('FTIC at PSC - Santa Rosa'!$D$3,'FTIC at PSC - Santa Rosa'!$J$3,'FTIC at PSC - Santa Rosa'!$P$3,'FTIC at PSC - Santa Rosa'!$V$3,'FTIC at PSC - Santa Rosa'!$AB$3,'FTIC at PSC - Santa Rosa'!$AH$3,'FTIC at PSC - Santa Rosa'!$AN$3,'FTIC at PSC - Santa Rosa'!$AT$3,'FTIC at PSC - Santa Rosa'!$AZ$3)</c:f>
              <c:strCache>
                <c:ptCount val="9"/>
                <c:pt idx="0">
                  <c:v>FALL 2013                                     (2014.1)</c:v>
                </c:pt>
                <c:pt idx="1">
                  <c:v>FALL 2014                                     (2015.1)</c:v>
                </c:pt>
                <c:pt idx="2">
                  <c:v>FALL 2015                                    (2016.1)</c:v>
                </c:pt>
                <c:pt idx="3">
                  <c:v>FALL 2016                                     (2017.1)</c:v>
                </c:pt>
                <c:pt idx="4">
                  <c:v>FALL 2017                                     (2018.1)</c:v>
                </c:pt>
                <c:pt idx="5">
                  <c:v>FALL 2018                                     (2019.1)</c:v>
                </c:pt>
                <c:pt idx="6">
                  <c:v>FALL 2019                                    (2020.1)</c:v>
                </c:pt>
                <c:pt idx="7">
                  <c:v>FALL 2020                                    (2021.1)</c:v>
                </c:pt>
                <c:pt idx="8">
                  <c:v>FALL 2021                                    (2022.1)</c:v>
                </c:pt>
              </c:strCache>
            </c:strRef>
          </c:cat>
          <c:val>
            <c:numRef>
              <c:f>('FTIC at PSC - Santa Rosa'!$D$7,'FTIC at PSC - Santa Rosa'!$J$7,'FTIC at PSC - Santa Rosa'!$P$7,'FTIC at PSC - Santa Rosa'!$V$7,'FTIC at PSC - Santa Rosa'!$AB$7,'FTIC at PSC - Santa Rosa'!$AH$7,'FTIC at PSC - Santa Rosa'!$AN$7,'FTIC at PSC - Santa Rosa'!$AT$7,'FTIC at PSC - Santa Rosa'!$AZ$7)</c:f>
              <c:numCache>
                <c:formatCode>General</c:formatCode>
                <c:ptCount val="9"/>
                <c:pt idx="0">
                  <c:v>52</c:v>
                </c:pt>
                <c:pt idx="1">
                  <c:v>51</c:v>
                </c:pt>
                <c:pt idx="2">
                  <c:v>39</c:v>
                </c:pt>
                <c:pt idx="3">
                  <c:v>64</c:v>
                </c:pt>
                <c:pt idx="4">
                  <c:v>53</c:v>
                </c:pt>
                <c:pt idx="5">
                  <c:v>59</c:v>
                </c:pt>
                <c:pt idx="6">
                  <c:v>57</c:v>
                </c:pt>
                <c:pt idx="7">
                  <c:v>47</c:v>
                </c:pt>
                <c:pt idx="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9-43D9-B4D1-2B73D8E0B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21856"/>
        <c:axId val="357519360"/>
      </c:lineChart>
      <c:catAx>
        <c:axId val="35752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519360"/>
        <c:crosses val="autoZero"/>
        <c:auto val="1"/>
        <c:lblAlgn val="ctr"/>
        <c:lblOffset val="100"/>
        <c:noMultiLvlLbl val="0"/>
      </c:catAx>
      <c:valAx>
        <c:axId val="357519360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 of Enrolled Students at PSC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521856"/>
        <c:crosses val="autoZero"/>
        <c:crossBetween val="between"/>
      </c:valAx>
      <c:valAx>
        <c:axId val="313738064"/>
        <c:scaling>
          <c:orientation val="minMax"/>
          <c:max val="0.35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Graduated HS Cohort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737648"/>
        <c:crosses val="max"/>
        <c:crossBetween val="between"/>
      </c:valAx>
      <c:catAx>
        <c:axId val="31373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313738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11.xml"/><Relationship Id="rId7" Type="http://schemas.openxmlformats.org/officeDocument/2006/relationships/image" Target="../media/image3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22</xdr:row>
      <xdr:rowOff>19050</xdr:rowOff>
    </xdr:from>
    <xdr:ext cx="4067743" cy="18100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45300" y="1562100"/>
          <a:ext cx="4067743" cy="181000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26</xdr:row>
      <xdr:rowOff>0</xdr:rowOff>
    </xdr:from>
    <xdr:ext cx="4029637" cy="20955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4825" y="2314575"/>
          <a:ext cx="4029637" cy="2095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19</xdr:row>
      <xdr:rowOff>19050</xdr:rowOff>
    </xdr:from>
    <xdr:ext cx="4067743" cy="18100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162550"/>
          <a:ext cx="4067743" cy="181000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23</xdr:row>
      <xdr:rowOff>0</xdr:rowOff>
    </xdr:from>
    <xdr:ext cx="4029637" cy="20955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905500"/>
          <a:ext cx="4029637" cy="2095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18</xdr:row>
      <xdr:rowOff>19050</xdr:rowOff>
    </xdr:from>
    <xdr:ext cx="4067743" cy="1810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162550"/>
          <a:ext cx="4067743" cy="181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190499</xdr:rowOff>
    </xdr:from>
    <xdr:to>
      <xdr:col>10</xdr:col>
      <xdr:colOff>9525</xdr:colOff>
      <xdr:row>17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</xdr:row>
      <xdr:rowOff>19050</xdr:rowOff>
    </xdr:from>
    <xdr:to>
      <xdr:col>20</xdr:col>
      <xdr:colOff>9525</xdr:colOff>
      <xdr:row>17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49</xdr:row>
      <xdr:rowOff>9524</xdr:rowOff>
    </xdr:from>
    <xdr:to>
      <xdr:col>10</xdr:col>
      <xdr:colOff>28575</xdr:colOff>
      <xdr:row>65</xdr:row>
      <xdr:rowOff>161924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609598</xdr:colOff>
      <xdr:row>48</xdr:row>
      <xdr:rowOff>190499</xdr:rowOff>
    </xdr:from>
    <xdr:to>
      <xdr:col>19</xdr:col>
      <xdr:colOff>609598</xdr:colOff>
      <xdr:row>65</xdr:row>
      <xdr:rowOff>152399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10</xdr:col>
      <xdr:colOff>0</xdr:colOff>
      <xdr:row>37</xdr:row>
      <xdr:rowOff>152400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21</xdr:row>
      <xdr:rowOff>0</xdr:rowOff>
    </xdr:from>
    <xdr:to>
      <xdr:col>20</xdr:col>
      <xdr:colOff>0</xdr:colOff>
      <xdr:row>37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0</xdr:colOff>
      <xdr:row>85</xdr:row>
      <xdr:rowOff>152400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69</xdr:row>
      <xdr:rowOff>0</xdr:rowOff>
    </xdr:from>
    <xdr:to>
      <xdr:col>20</xdr:col>
      <xdr:colOff>0</xdr:colOff>
      <xdr:row>85</xdr:row>
      <xdr:rowOff>152400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1</xdr:col>
      <xdr:colOff>57152</xdr:colOff>
      <xdr:row>44</xdr:row>
      <xdr:rowOff>22679</xdr:rowOff>
    </xdr:from>
    <xdr:ext cx="2286000" cy="348796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2" y="794204"/>
          <a:ext cx="2286000" cy="348796"/>
        </a:xfrm>
        <a:prstGeom prst="rect">
          <a:avLst/>
        </a:prstGeom>
      </xdr:spPr>
    </xdr:pic>
    <xdr:clientData/>
  </xdr:oneCellAnchor>
  <xdr:oneCellAnchor>
    <xdr:from>
      <xdr:col>5</xdr:col>
      <xdr:colOff>600076</xdr:colOff>
      <xdr:row>43</xdr:row>
      <xdr:rowOff>171448</xdr:rowOff>
    </xdr:from>
    <xdr:ext cx="3019424" cy="390527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6" y="752473"/>
          <a:ext cx="3019424" cy="39052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10</xdr:col>
      <xdr:colOff>0</xdr:colOff>
      <xdr:row>17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20</xdr:col>
      <xdr:colOff>0</xdr:colOff>
      <xdr:row>17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9523</xdr:colOff>
      <xdr:row>47</xdr:row>
      <xdr:rowOff>171449</xdr:rowOff>
    </xdr:from>
    <xdr:to>
      <xdr:col>10</xdr:col>
      <xdr:colOff>9523</xdr:colOff>
      <xdr:row>64</xdr:row>
      <xdr:rowOff>133349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47</xdr:row>
      <xdr:rowOff>190499</xdr:rowOff>
    </xdr:from>
    <xdr:to>
      <xdr:col>20</xdr:col>
      <xdr:colOff>0</xdr:colOff>
      <xdr:row>64</xdr:row>
      <xdr:rowOff>152399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20</xdr:row>
      <xdr:rowOff>190499</xdr:rowOff>
    </xdr:from>
    <xdr:to>
      <xdr:col>10</xdr:col>
      <xdr:colOff>0</xdr:colOff>
      <xdr:row>37</xdr:row>
      <xdr:rowOff>142875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21</xdr:row>
      <xdr:rowOff>0</xdr:rowOff>
    </xdr:from>
    <xdr:to>
      <xdr:col>20</xdr:col>
      <xdr:colOff>0</xdr:colOff>
      <xdr:row>37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57152</xdr:colOff>
      <xdr:row>44</xdr:row>
      <xdr:rowOff>22679</xdr:rowOff>
    </xdr:from>
    <xdr:ext cx="2286000" cy="348796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2" y="794204"/>
          <a:ext cx="2286000" cy="348796"/>
        </a:xfrm>
        <a:prstGeom prst="rect">
          <a:avLst/>
        </a:prstGeom>
      </xdr:spPr>
    </xdr:pic>
    <xdr:clientData/>
  </xdr:oneCellAnchor>
  <xdr:oneCellAnchor>
    <xdr:from>
      <xdr:col>5</xdr:col>
      <xdr:colOff>600076</xdr:colOff>
      <xdr:row>43</xdr:row>
      <xdr:rowOff>171448</xdr:rowOff>
    </xdr:from>
    <xdr:ext cx="3019424" cy="390527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6" y="752473"/>
          <a:ext cx="3019424" cy="39052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20</xdr:col>
      <xdr:colOff>0</xdr:colOff>
      <xdr:row>17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10</xdr:col>
      <xdr:colOff>0</xdr:colOff>
      <xdr:row>37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0</xdr:colOff>
      <xdr:row>64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20</xdr:col>
      <xdr:colOff>0</xdr:colOff>
      <xdr:row>64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68</xdr:row>
      <xdr:rowOff>0</xdr:rowOff>
    </xdr:from>
    <xdr:to>
      <xdr:col>20</xdr:col>
      <xdr:colOff>0</xdr:colOff>
      <xdr:row>84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10</xdr:col>
      <xdr:colOff>0</xdr:colOff>
      <xdr:row>84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10</xdr:col>
      <xdr:colOff>0</xdr:colOff>
      <xdr:row>111</xdr:row>
      <xdr:rowOff>152400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21</xdr:row>
      <xdr:rowOff>0</xdr:rowOff>
    </xdr:from>
    <xdr:to>
      <xdr:col>20</xdr:col>
      <xdr:colOff>0</xdr:colOff>
      <xdr:row>37</xdr:row>
      <xdr:rowOff>152400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57152</xdr:colOff>
      <xdr:row>4</xdr:row>
      <xdr:rowOff>22679</xdr:rowOff>
    </xdr:from>
    <xdr:ext cx="2286000" cy="348796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2" y="794204"/>
          <a:ext cx="2286000" cy="348796"/>
        </a:xfrm>
        <a:prstGeom prst="rect">
          <a:avLst/>
        </a:prstGeom>
      </xdr:spPr>
    </xdr:pic>
    <xdr:clientData/>
  </xdr:oneCellAnchor>
  <xdr:oneCellAnchor>
    <xdr:from>
      <xdr:col>5</xdr:col>
      <xdr:colOff>600076</xdr:colOff>
      <xdr:row>3</xdr:row>
      <xdr:rowOff>171448</xdr:rowOff>
    </xdr:from>
    <xdr:ext cx="3019424" cy="390527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6" y="752473"/>
          <a:ext cx="3019424" cy="3905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3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I27" sqref="AI27"/>
    </sheetView>
  </sheetViews>
  <sheetFormatPr defaultRowHeight="17.25" x14ac:dyDescent="0.25"/>
  <cols>
    <col min="1" max="1" width="27.42578125" style="52" customWidth="1"/>
    <col min="2" max="5" width="13.7109375" style="52" customWidth="1"/>
    <col min="6" max="6" width="15.85546875" style="52" hidden="1" customWidth="1"/>
    <col min="7" max="7" width="15.7109375" style="52" hidden="1" customWidth="1"/>
    <col min="8" max="11" width="13.7109375" style="52" customWidth="1"/>
    <col min="12" max="12" width="16.28515625" style="52" hidden="1" customWidth="1"/>
    <col min="13" max="13" width="15.5703125" style="52" hidden="1" customWidth="1"/>
    <col min="14" max="14" width="13.7109375" style="68" customWidth="1"/>
    <col min="15" max="17" width="13.7109375" style="52" customWidth="1"/>
    <col min="18" max="18" width="16.28515625" style="52" hidden="1" customWidth="1"/>
    <col min="19" max="19" width="15.28515625" style="52" hidden="1" customWidth="1"/>
    <col min="20" max="20" width="13.7109375" style="68" customWidth="1"/>
    <col min="21" max="23" width="13.7109375" style="52" customWidth="1"/>
    <col min="24" max="24" width="16.140625" style="52" hidden="1" customWidth="1"/>
    <col min="25" max="25" width="15.7109375" style="52" hidden="1" customWidth="1"/>
    <col min="26" max="26" width="13.7109375" style="68" customWidth="1"/>
    <col min="27" max="29" width="13.7109375" style="52" customWidth="1"/>
    <col min="30" max="30" width="16.28515625" style="52" hidden="1" customWidth="1"/>
    <col min="31" max="31" width="16.140625" style="52" hidden="1" customWidth="1"/>
    <col min="32" max="33" width="13.7109375" style="52" customWidth="1"/>
    <col min="34" max="34" width="15.7109375" style="52" customWidth="1"/>
    <col min="35" max="35" width="17.28515625" style="52" customWidth="1"/>
    <col min="36" max="36" width="15.85546875" style="52" hidden="1" customWidth="1"/>
    <col min="37" max="37" width="16.42578125" style="52" hidden="1" customWidth="1"/>
    <col min="38" max="38" width="12.5703125" style="52" customWidth="1"/>
    <col min="39" max="39" width="14.42578125" style="52" customWidth="1"/>
    <col min="40" max="40" width="14.28515625" style="52" customWidth="1"/>
    <col min="41" max="41" width="12.7109375" style="52" customWidth="1"/>
    <col min="42" max="42" width="16" style="52" hidden="1" customWidth="1"/>
    <col min="43" max="43" width="17" style="52" hidden="1" customWidth="1"/>
    <col min="44" max="44" width="11.140625" style="52" customWidth="1"/>
    <col min="45" max="45" width="14.85546875" style="52" customWidth="1"/>
    <col min="46" max="46" width="15" style="52" customWidth="1"/>
    <col min="47" max="47" width="15.42578125" style="52" customWidth="1"/>
    <col min="48" max="48" width="16.5703125" style="52" hidden="1" customWidth="1"/>
    <col min="49" max="49" width="16" style="52" hidden="1" customWidth="1"/>
    <col min="50" max="50" width="11.140625" style="52" hidden="1" customWidth="1"/>
    <col min="51" max="51" width="14.85546875" style="52" hidden="1" customWidth="1"/>
    <col min="52" max="52" width="15" style="52" hidden="1" customWidth="1"/>
    <col min="53" max="53" width="15.42578125" style="52" hidden="1" customWidth="1"/>
    <col min="54" max="16384" width="9.140625" style="52"/>
  </cols>
  <sheetData>
    <row r="1" spans="1:53" ht="21.75" customHeight="1" thickBot="1" x14ac:dyDescent="0.3">
      <c r="A1" s="160" t="s">
        <v>68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</row>
    <row r="2" spans="1:53" x14ac:dyDescent="0.25">
      <c r="A2" s="164"/>
      <c r="B2" s="42" t="s">
        <v>54</v>
      </c>
      <c r="C2" s="43" t="s">
        <v>47</v>
      </c>
      <c r="D2" s="156" t="s">
        <v>0</v>
      </c>
      <c r="E2" s="159"/>
      <c r="F2" s="156" t="s">
        <v>0</v>
      </c>
      <c r="G2" s="157"/>
      <c r="H2" s="102" t="s">
        <v>54</v>
      </c>
      <c r="I2" s="100" t="s">
        <v>47</v>
      </c>
      <c r="J2" s="156" t="s">
        <v>0</v>
      </c>
      <c r="K2" s="159"/>
      <c r="L2" s="156" t="s">
        <v>0</v>
      </c>
      <c r="M2" s="157"/>
      <c r="N2" s="102" t="s">
        <v>54</v>
      </c>
      <c r="O2" s="100" t="s">
        <v>47</v>
      </c>
      <c r="P2" s="156" t="s">
        <v>0</v>
      </c>
      <c r="Q2" s="159"/>
      <c r="R2" s="156" t="s">
        <v>0</v>
      </c>
      <c r="S2" s="157"/>
      <c r="T2" s="102" t="s">
        <v>54</v>
      </c>
      <c r="U2" s="100" t="s">
        <v>47</v>
      </c>
      <c r="V2" s="156" t="s">
        <v>0</v>
      </c>
      <c r="W2" s="157"/>
      <c r="X2" s="158" t="s">
        <v>0</v>
      </c>
      <c r="Y2" s="157"/>
      <c r="Z2" s="102" t="s">
        <v>54</v>
      </c>
      <c r="AA2" s="100" t="s">
        <v>47</v>
      </c>
      <c r="AB2" s="156" t="s">
        <v>0</v>
      </c>
      <c r="AC2" s="159"/>
      <c r="AD2" s="156" t="s">
        <v>0</v>
      </c>
      <c r="AE2" s="157"/>
      <c r="AF2" s="102" t="s">
        <v>54</v>
      </c>
      <c r="AG2" s="100" t="s">
        <v>47</v>
      </c>
      <c r="AH2" s="156" t="s">
        <v>0</v>
      </c>
      <c r="AI2" s="157"/>
      <c r="AJ2" s="158" t="s">
        <v>0</v>
      </c>
      <c r="AK2" s="157"/>
      <c r="AL2" s="102" t="s">
        <v>54</v>
      </c>
      <c r="AM2" s="100" t="s">
        <v>47</v>
      </c>
      <c r="AN2" s="156" t="s">
        <v>0</v>
      </c>
      <c r="AO2" s="159"/>
      <c r="AP2" s="156" t="s">
        <v>0</v>
      </c>
      <c r="AQ2" s="157"/>
      <c r="AR2" s="102" t="s">
        <v>54</v>
      </c>
      <c r="AS2" s="100" t="s">
        <v>47</v>
      </c>
      <c r="AT2" s="156" t="s">
        <v>0</v>
      </c>
      <c r="AU2" s="159"/>
      <c r="AV2" s="156" t="s">
        <v>0</v>
      </c>
      <c r="AW2" s="157"/>
      <c r="AX2" s="149" t="s">
        <v>54</v>
      </c>
      <c r="AY2" s="150" t="s">
        <v>47</v>
      </c>
      <c r="AZ2" s="156" t="s">
        <v>0</v>
      </c>
      <c r="BA2" s="159"/>
    </row>
    <row r="3" spans="1:53" ht="34.5" customHeight="1" x14ac:dyDescent="0.25">
      <c r="A3" s="165"/>
      <c r="B3" s="162" t="s">
        <v>3</v>
      </c>
      <c r="C3" s="153"/>
      <c r="D3" s="97" t="s">
        <v>62</v>
      </c>
      <c r="E3" s="97" t="s">
        <v>62</v>
      </c>
      <c r="F3" s="97" t="s">
        <v>133</v>
      </c>
      <c r="G3" s="108" t="s">
        <v>133</v>
      </c>
      <c r="H3" s="152" t="s">
        <v>5</v>
      </c>
      <c r="I3" s="153"/>
      <c r="J3" s="97" t="s">
        <v>63</v>
      </c>
      <c r="K3" s="97" t="s">
        <v>63</v>
      </c>
      <c r="L3" s="97" t="s">
        <v>134</v>
      </c>
      <c r="M3" s="108" t="s">
        <v>134</v>
      </c>
      <c r="N3" s="152" t="s">
        <v>7</v>
      </c>
      <c r="O3" s="153"/>
      <c r="P3" s="97" t="s">
        <v>64</v>
      </c>
      <c r="Q3" s="97" t="s">
        <v>64</v>
      </c>
      <c r="R3" s="97" t="s">
        <v>135</v>
      </c>
      <c r="S3" s="108" t="s">
        <v>135</v>
      </c>
      <c r="T3" s="152" t="s">
        <v>49</v>
      </c>
      <c r="U3" s="153"/>
      <c r="V3" s="97" t="s">
        <v>65</v>
      </c>
      <c r="W3" s="108" t="s">
        <v>65</v>
      </c>
      <c r="X3" s="107" t="s">
        <v>136</v>
      </c>
      <c r="Y3" s="108" t="s">
        <v>136</v>
      </c>
      <c r="Z3" s="152" t="s">
        <v>55</v>
      </c>
      <c r="AA3" s="153"/>
      <c r="AB3" s="97" t="s">
        <v>66</v>
      </c>
      <c r="AC3" s="104" t="s">
        <v>66</v>
      </c>
      <c r="AD3" s="97" t="s">
        <v>137</v>
      </c>
      <c r="AE3" s="108" t="s">
        <v>137</v>
      </c>
      <c r="AF3" s="152" t="s">
        <v>155</v>
      </c>
      <c r="AG3" s="153"/>
      <c r="AH3" s="94" t="s">
        <v>67</v>
      </c>
      <c r="AI3" s="94" t="s">
        <v>67</v>
      </c>
      <c r="AJ3" s="75" t="s">
        <v>138</v>
      </c>
      <c r="AK3" s="75" t="s">
        <v>138</v>
      </c>
      <c r="AL3" s="152" t="s">
        <v>80</v>
      </c>
      <c r="AM3" s="153"/>
      <c r="AN3" s="94" t="s">
        <v>157</v>
      </c>
      <c r="AO3" s="94" t="s">
        <v>157</v>
      </c>
      <c r="AP3" s="74" t="s">
        <v>139</v>
      </c>
      <c r="AQ3" s="75" t="s">
        <v>139</v>
      </c>
      <c r="AR3" s="152" t="s">
        <v>148</v>
      </c>
      <c r="AS3" s="153"/>
      <c r="AT3" s="94" t="s">
        <v>156</v>
      </c>
      <c r="AU3" s="94" t="s">
        <v>149</v>
      </c>
      <c r="AV3" s="74" t="s">
        <v>140</v>
      </c>
      <c r="AW3" s="75" t="s">
        <v>140</v>
      </c>
      <c r="AX3" s="152" t="s">
        <v>161</v>
      </c>
      <c r="AY3" s="153"/>
      <c r="AZ3" s="94" t="s">
        <v>159</v>
      </c>
      <c r="BA3" s="94" t="s">
        <v>160</v>
      </c>
    </row>
    <row r="4" spans="1:53" ht="18" thickBot="1" x14ac:dyDescent="0.3">
      <c r="A4" s="166"/>
      <c r="B4" s="163"/>
      <c r="C4" s="155"/>
      <c r="D4" s="2" t="s">
        <v>9</v>
      </c>
      <c r="E4" s="3" t="s">
        <v>10</v>
      </c>
      <c r="F4" s="2" t="s">
        <v>9</v>
      </c>
      <c r="G4" s="5" t="s">
        <v>10</v>
      </c>
      <c r="H4" s="154"/>
      <c r="I4" s="155"/>
      <c r="J4" s="2" t="s">
        <v>9</v>
      </c>
      <c r="K4" s="3" t="s">
        <v>10</v>
      </c>
      <c r="L4" s="2" t="s">
        <v>9</v>
      </c>
      <c r="M4" s="5" t="s">
        <v>10</v>
      </c>
      <c r="N4" s="154"/>
      <c r="O4" s="155"/>
      <c r="P4" s="2" t="s">
        <v>9</v>
      </c>
      <c r="Q4" s="3" t="s">
        <v>10</v>
      </c>
      <c r="R4" s="2" t="s">
        <v>9</v>
      </c>
      <c r="S4" s="5" t="s">
        <v>10</v>
      </c>
      <c r="T4" s="154"/>
      <c r="U4" s="155"/>
      <c r="V4" s="2" t="s">
        <v>9</v>
      </c>
      <c r="W4" s="4" t="s">
        <v>10</v>
      </c>
      <c r="X4" s="2" t="s">
        <v>9</v>
      </c>
      <c r="Y4" s="5" t="s">
        <v>10</v>
      </c>
      <c r="Z4" s="154"/>
      <c r="AA4" s="155"/>
      <c r="AB4" s="2" t="s">
        <v>9</v>
      </c>
      <c r="AC4" s="3" t="s">
        <v>10</v>
      </c>
      <c r="AD4" s="17" t="s">
        <v>9</v>
      </c>
      <c r="AE4" s="5" t="s">
        <v>10</v>
      </c>
      <c r="AF4" s="154"/>
      <c r="AG4" s="155"/>
      <c r="AH4" s="2" t="s">
        <v>9</v>
      </c>
      <c r="AI4" s="5" t="s">
        <v>10</v>
      </c>
      <c r="AJ4" s="2" t="s">
        <v>9</v>
      </c>
      <c r="AK4" s="5" t="s">
        <v>10</v>
      </c>
      <c r="AL4" s="154"/>
      <c r="AM4" s="155"/>
      <c r="AN4" s="2" t="s">
        <v>9</v>
      </c>
      <c r="AO4" s="4" t="s">
        <v>10</v>
      </c>
      <c r="AP4" s="2" t="s">
        <v>9</v>
      </c>
      <c r="AQ4" s="5" t="s">
        <v>10</v>
      </c>
      <c r="AR4" s="154"/>
      <c r="AS4" s="155"/>
      <c r="AT4" s="2" t="s">
        <v>9</v>
      </c>
      <c r="AU4" s="4" t="s">
        <v>10</v>
      </c>
      <c r="AV4" s="2" t="s">
        <v>9</v>
      </c>
      <c r="AW4" s="5" t="s">
        <v>10</v>
      </c>
      <c r="AX4" s="154"/>
      <c r="AY4" s="155"/>
      <c r="AZ4" s="2" t="s">
        <v>9</v>
      </c>
      <c r="BA4" s="4" t="s">
        <v>10</v>
      </c>
    </row>
    <row r="5" spans="1:53" ht="18" thickBot="1" x14ac:dyDescent="0.3">
      <c r="A5" s="120" t="s">
        <v>11</v>
      </c>
      <c r="B5" s="64"/>
      <c r="C5" s="64"/>
      <c r="D5" s="64"/>
      <c r="E5" s="64"/>
      <c r="F5" s="64"/>
      <c r="G5" s="114"/>
      <c r="H5" s="64"/>
      <c r="I5" s="64"/>
      <c r="J5" s="64"/>
      <c r="K5" s="64"/>
      <c r="L5" s="64"/>
      <c r="M5" s="114"/>
      <c r="N5" s="65"/>
      <c r="O5" s="64"/>
      <c r="P5" s="64"/>
      <c r="Q5" s="64"/>
      <c r="R5" s="64"/>
      <c r="S5" s="114"/>
      <c r="T5" s="65"/>
      <c r="U5" s="64"/>
      <c r="V5" s="64"/>
      <c r="W5" s="66"/>
      <c r="X5" s="64"/>
      <c r="Y5" s="114"/>
      <c r="Z5" s="65"/>
      <c r="AA5" s="64"/>
      <c r="AB5" s="64"/>
      <c r="AC5" s="105"/>
      <c r="AD5" s="64"/>
      <c r="AE5" s="114"/>
      <c r="AF5" s="65"/>
      <c r="AG5" s="64"/>
      <c r="AH5" s="64"/>
      <c r="AI5" s="67"/>
      <c r="AJ5" s="64"/>
      <c r="AK5" s="67"/>
      <c r="AL5" s="65"/>
      <c r="AM5" s="64"/>
      <c r="AN5" s="64"/>
      <c r="AO5" s="105"/>
      <c r="AP5" s="64"/>
      <c r="AQ5" s="67"/>
      <c r="AR5" s="65"/>
      <c r="AS5" s="64"/>
      <c r="AT5" s="64"/>
      <c r="AU5" s="105"/>
      <c r="AV5" s="64"/>
      <c r="AW5" s="67"/>
      <c r="AX5" s="65"/>
      <c r="AY5" s="64"/>
      <c r="AZ5" s="64"/>
      <c r="BA5" s="105"/>
    </row>
    <row r="6" spans="1:53" s="90" customFormat="1" ht="18" thickBot="1" x14ac:dyDescent="0.3">
      <c r="A6" s="121" t="s">
        <v>12</v>
      </c>
      <c r="B6" s="87">
        <v>459</v>
      </c>
      <c r="C6" s="87">
        <v>276</v>
      </c>
      <c r="D6" s="7">
        <v>65</v>
      </c>
      <c r="E6" s="115">
        <f>D6/C6</f>
        <v>0.23550724637681159</v>
      </c>
      <c r="F6" s="7">
        <v>27</v>
      </c>
      <c r="G6" s="115">
        <f>F6/C6</f>
        <v>9.7826086956521743E-2</v>
      </c>
      <c r="H6" s="88">
        <v>400</v>
      </c>
      <c r="I6" s="87">
        <v>280</v>
      </c>
      <c r="J6" s="7">
        <v>71</v>
      </c>
      <c r="K6" s="115">
        <f>J6/I6</f>
        <v>0.25357142857142856</v>
      </c>
      <c r="L6" s="7">
        <v>21</v>
      </c>
      <c r="M6" s="115">
        <f>L6/I6</f>
        <v>7.4999999999999997E-2</v>
      </c>
      <c r="N6" s="109">
        <v>381</v>
      </c>
      <c r="O6" s="7">
        <v>284</v>
      </c>
      <c r="P6" s="7">
        <v>71</v>
      </c>
      <c r="Q6" s="115">
        <f>P6/O6</f>
        <v>0.25</v>
      </c>
      <c r="R6" s="7">
        <v>28</v>
      </c>
      <c r="S6" s="115">
        <f>R6/O6</f>
        <v>9.8591549295774641E-2</v>
      </c>
      <c r="T6" s="109">
        <v>412</v>
      </c>
      <c r="U6" s="7">
        <v>319</v>
      </c>
      <c r="V6" s="7">
        <v>67</v>
      </c>
      <c r="W6" s="115">
        <f>V6/U6</f>
        <v>0.21003134796238246</v>
      </c>
      <c r="X6" s="7">
        <v>26</v>
      </c>
      <c r="Y6" s="115">
        <f>X6/U6</f>
        <v>8.1504702194357362E-2</v>
      </c>
      <c r="Z6" s="109">
        <v>382</v>
      </c>
      <c r="AA6" s="7">
        <v>321</v>
      </c>
      <c r="AB6" s="7">
        <v>71</v>
      </c>
      <c r="AC6" s="89">
        <f>AB6/AA6</f>
        <v>0.22118380062305296</v>
      </c>
      <c r="AD6" s="7">
        <v>19</v>
      </c>
      <c r="AE6" s="115">
        <f>AD6/AA6</f>
        <v>5.9190031152647975E-2</v>
      </c>
      <c r="AF6" s="109">
        <v>421</v>
      </c>
      <c r="AG6" s="7">
        <v>377</v>
      </c>
      <c r="AH6" s="7">
        <v>79</v>
      </c>
      <c r="AI6" s="117">
        <f>AH6/AG6</f>
        <v>0.20954907161803712</v>
      </c>
      <c r="AJ6" s="7">
        <v>30</v>
      </c>
      <c r="AK6" s="115">
        <f>AJ6/AG6</f>
        <v>7.9575596816976124E-2</v>
      </c>
      <c r="AL6" s="109">
        <v>409</v>
      </c>
      <c r="AM6" s="7">
        <v>338</v>
      </c>
      <c r="AN6" s="7">
        <v>74</v>
      </c>
      <c r="AO6" s="126">
        <f>AN6/AM6</f>
        <v>0.21893491124260356</v>
      </c>
      <c r="AP6" s="7">
        <v>19</v>
      </c>
      <c r="AQ6" s="115">
        <f>AP6/AM6</f>
        <v>5.6213017751479293E-2</v>
      </c>
      <c r="AR6" s="109">
        <v>357</v>
      </c>
      <c r="AS6" s="7">
        <v>260</v>
      </c>
      <c r="AT6" s="7">
        <v>54</v>
      </c>
      <c r="AU6" s="126">
        <f>AT6/AS6</f>
        <v>0.2076923076923077</v>
      </c>
      <c r="AV6" s="7">
        <v>18</v>
      </c>
      <c r="AW6" s="115">
        <f>AV6/AS6</f>
        <v>6.9230769230769235E-2</v>
      </c>
      <c r="AX6" s="109"/>
      <c r="AY6" s="7"/>
      <c r="AZ6" s="7">
        <v>49</v>
      </c>
      <c r="BA6" s="126" t="e">
        <f>AZ6/AY6</f>
        <v>#DIV/0!</v>
      </c>
    </row>
    <row r="7" spans="1:53" s="90" customFormat="1" ht="18" thickBot="1" x14ac:dyDescent="0.3">
      <c r="A7" s="122" t="s">
        <v>13</v>
      </c>
      <c r="B7" s="10">
        <v>408</v>
      </c>
      <c r="C7" s="10">
        <v>251</v>
      </c>
      <c r="D7" s="7">
        <v>43</v>
      </c>
      <c r="E7" s="115">
        <f t="shared" ref="E7:E18" si="0">D7/C7</f>
        <v>0.17131474103585656</v>
      </c>
      <c r="F7" s="7">
        <v>10</v>
      </c>
      <c r="G7" s="115">
        <f t="shared" ref="G7:G18" si="1">F7/C7</f>
        <v>3.9840637450199202E-2</v>
      </c>
      <c r="H7" s="12">
        <v>345</v>
      </c>
      <c r="I7" s="10">
        <v>252</v>
      </c>
      <c r="J7" s="7">
        <v>38</v>
      </c>
      <c r="K7" s="115">
        <f t="shared" ref="K7:K18" si="2">J7/I7</f>
        <v>0.15079365079365079</v>
      </c>
      <c r="L7" s="7">
        <v>13</v>
      </c>
      <c r="M7" s="115">
        <f t="shared" ref="M7:M18" si="3">L7/I7</f>
        <v>5.1587301587301584E-2</v>
      </c>
      <c r="N7" s="110">
        <v>317</v>
      </c>
      <c r="O7" s="9">
        <v>240</v>
      </c>
      <c r="P7" s="7">
        <v>44</v>
      </c>
      <c r="Q7" s="115">
        <f t="shared" ref="Q7:Q18" si="4">P7/O7</f>
        <v>0.18333333333333332</v>
      </c>
      <c r="R7" s="7">
        <v>8</v>
      </c>
      <c r="S7" s="115">
        <f t="shared" ref="S7:S18" si="5">R7/O7</f>
        <v>3.3333333333333333E-2</v>
      </c>
      <c r="T7" s="110">
        <v>356</v>
      </c>
      <c r="U7" s="9">
        <v>288</v>
      </c>
      <c r="V7" s="7">
        <v>37</v>
      </c>
      <c r="W7" s="115">
        <f t="shared" ref="W7:W18" si="6">V7/U7</f>
        <v>0.12847222222222221</v>
      </c>
      <c r="X7" s="7">
        <v>18</v>
      </c>
      <c r="Y7" s="115">
        <f t="shared" ref="Y7:Y18" si="7">X7/U7</f>
        <v>6.25E-2</v>
      </c>
      <c r="Z7" s="110">
        <v>318</v>
      </c>
      <c r="AA7" s="9">
        <v>290</v>
      </c>
      <c r="AB7" s="7">
        <v>44</v>
      </c>
      <c r="AC7" s="11">
        <f t="shared" ref="AC7:AC18" si="8">AB7/AA7</f>
        <v>0.15172413793103448</v>
      </c>
      <c r="AD7" s="7">
        <v>13</v>
      </c>
      <c r="AE7" s="115">
        <f t="shared" ref="AE7:AE18" si="9">AD7/AA7</f>
        <v>4.4827586206896551E-2</v>
      </c>
      <c r="AF7" s="110">
        <v>309</v>
      </c>
      <c r="AG7" s="9">
        <v>269</v>
      </c>
      <c r="AH7" s="7">
        <v>48</v>
      </c>
      <c r="AI7" s="117">
        <f t="shared" ref="AI7:AI18" si="10">AH7/AG7</f>
        <v>0.17843866171003717</v>
      </c>
      <c r="AJ7" s="7">
        <v>11</v>
      </c>
      <c r="AK7" s="115">
        <f t="shared" ref="AK7:AK18" si="11">AJ7/AG7</f>
        <v>4.0892193308550186E-2</v>
      </c>
      <c r="AL7" s="110">
        <v>360</v>
      </c>
      <c r="AM7" s="9">
        <v>327</v>
      </c>
      <c r="AN7" s="7">
        <v>47</v>
      </c>
      <c r="AO7" s="126">
        <f t="shared" ref="AO7:AO18" si="12">AN7/AM7</f>
        <v>0.14373088685015289</v>
      </c>
      <c r="AP7" s="9">
        <v>15</v>
      </c>
      <c r="AQ7" s="115">
        <f t="shared" ref="AQ7:AQ18" si="13">AP7/AM7</f>
        <v>4.5871559633027525E-2</v>
      </c>
      <c r="AR7" s="110">
        <v>327</v>
      </c>
      <c r="AS7" s="9">
        <v>259</v>
      </c>
      <c r="AT7" s="7">
        <v>48</v>
      </c>
      <c r="AU7" s="126">
        <f t="shared" ref="AU7:AU18" si="14">AT7/AS7</f>
        <v>0.18532818532818532</v>
      </c>
      <c r="AV7" s="9">
        <v>15</v>
      </c>
      <c r="AW7" s="115">
        <f t="shared" ref="AW7:AW18" si="15">AV7/AS7</f>
        <v>5.7915057915057917E-2</v>
      </c>
      <c r="AX7" s="110"/>
      <c r="AY7" s="9"/>
      <c r="AZ7" s="7">
        <v>51</v>
      </c>
      <c r="BA7" s="126" t="e">
        <f t="shared" ref="BA7:BA8" si="16">AZ7/AY7</f>
        <v>#DIV/0!</v>
      </c>
    </row>
    <row r="8" spans="1:53" s="90" customFormat="1" ht="18" thickBot="1" x14ac:dyDescent="0.3">
      <c r="A8" s="122" t="s">
        <v>50</v>
      </c>
      <c r="B8" s="10">
        <v>460</v>
      </c>
      <c r="C8" s="10">
        <v>355</v>
      </c>
      <c r="D8" s="7">
        <v>90</v>
      </c>
      <c r="E8" s="115">
        <f t="shared" si="0"/>
        <v>0.25352112676056338</v>
      </c>
      <c r="F8" s="7">
        <v>17</v>
      </c>
      <c r="G8" s="115">
        <f t="shared" si="1"/>
        <v>4.788732394366197E-2</v>
      </c>
      <c r="H8" s="12">
        <v>459</v>
      </c>
      <c r="I8" s="10">
        <v>368</v>
      </c>
      <c r="J8" s="7">
        <v>78</v>
      </c>
      <c r="K8" s="115">
        <f t="shared" si="2"/>
        <v>0.21195652173913043</v>
      </c>
      <c r="L8" s="7">
        <v>31</v>
      </c>
      <c r="M8" s="115">
        <f t="shared" si="3"/>
        <v>8.4239130434782608E-2</v>
      </c>
      <c r="N8" s="110">
        <v>537</v>
      </c>
      <c r="O8" s="9">
        <v>437</v>
      </c>
      <c r="P8" s="7">
        <v>108</v>
      </c>
      <c r="Q8" s="115">
        <f t="shared" si="4"/>
        <v>0.24713958810068651</v>
      </c>
      <c r="R8" s="7">
        <v>28</v>
      </c>
      <c r="S8" s="115">
        <f t="shared" si="5"/>
        <v>6.4073226544622428E-2</v>
      </c>
      <c r="T8" s="110">
        <v>509</v>
      </c>
      <c r="U8" s="9">
        <v>444</v>
      </c>
      <c r="V8" s="7">
        <v>120</v>
      </c>
      <c r="W8" s="115">
        <f t="shared" si="6"/>
        <v>0.27027027027027029</v>
      </c>
      <c r="X8" s="7">
        <v>28</v>
      </c>
      <c r="Y8" s="115">
        <f t="shared" si="7"/>
        <v>6.3063063063063057E-2</v>
      </c>
      <c r="Z8" s="110">
        <v>562</v>
      </c>
      <c r="AA8" s="9">
        <v>490</v>
      </c>
      <c r="AB8" s="7">
        <v>116</v>
      </c>
      <c r="AC8" s="11">
        <f t="shared" si="8"/>
        <v>0.23673469387755103</v>
      </c>
      <c r="AD8" s="7">
        <v>36</v>
      </c>
      <c r="AE8" s="115">
        <f t="shared" si="9"/>
        <v>7.3469387755102047E-2</v>
      </c>
      <c r="AF8" s="110">
        <v>521</v>
      </c>
      <c r="AG8" s="9">
        <v>470</v>
      </c>
      <c r="AH8" s="7">
        <v>89</v>
      </c>
      <c r="AI8" s="117">
        <f t="shared" si="10"/>
        <v>0.18936170212765957</v>
      </c>
      <c r="AJ8" s="7">
        <v>23</v>
      </c>
      <c r="AK8" s="115">
        <f t="shared" si="11"/>
        <v>4.8936170212765959E-2</v>
      </c>
      <c r="AL8" s="110">
        <v>509</v>
      </c>
      <c r="AM8" s="9">
        <v>457</v>
      </c>
      <c r="AN8" s="7">
        <v>104</v>
      </c>
      <c r="AO8" s="126">
        <f t="shared" si="12"/>
        <v>0.2275711159737418</v>
      </c>
      <c r="AP8" s="9">
        <v>31</v>
      </c>
      <c r="AQ8" s="115">
        <f t="shared" si="13"/>
        <v>6.7833698030634576E-2</v>
      </c>
      <c r="AR8" s="110">
        <v>482</v>
      </c>
      <c r="AS8" s="9">
        <v>414</v>
      </c>
      <c r="AT8" s="7">
        <v>87</v>
      </c>
      <c r="AU8" s="126">
        <f t="shared" si="14"/>
        <v>0.21014492753623187</v>
      </c>
      <c r="AV8" s="9">
        <v>24</v>
      </c>
      <c r="AW8" s="115">
        <f t="shared" si="15"/>
        <v>5.7971014492753624E-2</v>
      </c>
      <c r="AX8" s="110"/>
      <c r="AY8" s="9"/>
      <c r="AZ8" s="7">
        <v>80</v>
      </c>
      <c r="BA8" s="126" t="e">
        <f t="shared" si="16"/>
        <v>#DIV/0!</v>
      </c>
    </row>
    <row r="9" spans="1:53" s="90" customFormat="1" ht="18" thickBot="1" x14ac:dyDescent="0.3">
      <c r="A9" s="122" t="s">
        <v>14</v>
      </c>
      <c r="B9" s="10" t="s">
        <v>15</v>
      </c>
      <c r="C9" s="10" t="s">
        <v>15</v>
      </c>
      <c r="D9" s="7">
        <v>1</v>
      </c>
      <c r="E9" s="115" t="s">
        <v>15</v>
      </c>
      <c r="F9" s="7">
        <v>0</v>
      </c>
      <c r="G9" s="115" t="s">
        <v>15</v>
      </c>
      <c r="H9" s="12" t="s">
        <v>15</v>
      </c>
      <c r="I9" s="10" t="s">
        <v>15</v>
      </c>
      <c r="J9" s="7">
        <v>5</v>
      </c>
      <c r="K9" s="115" t="s">
        <v>15</v>
      </c>
      <c r="L9" s="7">
        <v>0</v>
      </c>
      <c r="M9" s="115" t="s">
        <v>15</v>
      </c>
      <c r="N9" s="110" t="s">
        <v>15</v>
      </c>
      <c r="O9" s="9" t="s">
        <v>15</v>
      </c>
      <c r="P9" s="7">
        <v>3</v>
      </c>
      <c r="Q9" s="115" t="s">
        <v>15</v>
      </c>
      <c r="R9" s="7">
        <v>2</v>
      </c>
      <c r="S9" s="115" t="s">
        <v>15</v>
      </c>
      <c r="T9" s="110" t="s">
        <v>15</v>
      </c>
      <c r="U9" s="9" t="s">
        <v>15</v>
      </c>
      <c r="V9" s="7">
        <v>0</v>
      </c>
      <c r="W9" s="115" t="s">
        <v>15</v>
      </c>
      <c r="X9" s="7">
        <v>0</v>
      </c>
      <c r="Y9" s="115" t="s">
        <v>15</v>
      </c>
      <c r="Z9" s="110" t="s">
        <v>15</v>
      </c>
      <c r="AA9" s="9" t="s">
        <v>15</v>
      </c>
      <c r="AB9" s="7">
        <v>0</v>
      </c>
      <c r="AC9" s="115" t="s">
        <v>15</v>
      </c>
      <c r="AD9" s="7">
        <v>0</v>
      </c>
      <c r="AE9" s="115" t="s">
        <v>15</v>
      </c>
      <c r="AF9" s="110" t="s">
        <v>15</v>
      </c>
      <c r="AG9" s="9" t="s">
        <v>15</v>
      </c>
      <c r="AH9" s="7">
        <v>0</v>
      </c>
      <c r="AI9" s="115" t="s">
        <v>15</v>
      </c>
      <c r="AJ9" s="7">
        <v>1</v>
      </c>
      <c r="AK9" s="115" t="s">
        <v>15</v>
      </c>
      <c r="AL9" s="110" t="s">
        <v>15</v>
      </c>
      <c r="AM9" s="9" t="s">
        <v>15</v>
      </c>
      <c r="AN9" s="7">
        <v>2</v>
      </c>
      <c r="AO9" s="115" t="s">
        <v>15</v>
      </c>
      <c r="AP9" s="9">
        <v>1</v>
      </c>
      <c r="AQ9" s="115" t="s">
        <v>15</v>
      </c>
      <c r="AR9" s="110" t="s">
        <v>15</v>
      </c>
      <c r="AS9" s="9" t="s">
        <v>15</v>
      </c>
      <c r="AT9" s="7">
        <v>0</v>
      </c>
      <c r="AU9" s="9" t="s">
        <v>15</v>
      </c>
      <c r="AV9" s="9">
        <v>2</v>
      </c>
      <c r="AW9" s="9" t="s">
        <v>15</v>
      </c>
      <c r="AX9" s="9" t="s">
        <v>15</v>
      </c>
      <c r="AY9" s="9" t="s">
        <v>15</v>
      </c>
      <c r="AZ9" s="9" t="s">
        <v>15</v>
      </c>
      <c r="BA9" s="9" t="s">
        <v>15</v>
      </c>
    </row>
    <row r="10" spans="1:53" s="90" customFormat="1" ht="18" thickBot="1" x14ac:dyDescent="0.3">
      <c r="A10" s="122" t="s">
        <v>16</v>
      </c>
      <c r="B10" s="10">
        <v>394</v>
      </c>
      <c r="C10" s="10">
        <v>254</v>
      </c>
      <c r="D10" s="7">
        <v>72</v>
      </c>
      <c r="E10" s="115">
        <f t="shared" si="0"/>
        <v>0.28346456692913385</v>
      </c>
      <c r="F10" s="7">
        <v>20</v>
      </c>
      <c r="G10" s="115">
        <f t="shared" si="1"/>
        <v>7.874015748031496E-2</v>
      </c>
      <c r="H10" s="12">
        <v>408</v>
      </c>
      <c r="I10" s="10">
        <v>277</v>
      </c>
      <c r="J10" s="7">
        <v>66</v>
      </c>
      <c r="K10" s="115">
        <f t="shared" si="2"/>
        <v>0.23826714801444043</v>
      </c>
      <c r="L10" s="7">
        <v>26</v>
      </c>
      <c r="M10" s="115">
        <f t="shared" si="3"/>
        <v>9.3862815884476536E-2</v>
      </c>
      <c r="N10" s="110">
        <v>394</v>
      </c>
      <c r="O10" s="9">
        <v>278</v>
      </c>
      <c r="P10" s="7">
        <v>85</v>
      </c>
      <c r="Q10" s="115">
        <f t="shared" si="4"/>
        <v>0.30575539568345322</v>
      </c>
      <c r="R10" s="7">
        <v>40</v>
      </c>
      <c r="S10" s="115">
        <f t="shared" si="5"/>
        <v>0.14388489208633093</v>
      </c>
      <c r="T10" s="110">
        <v>403</v>
      </c>
      <c r="U10" s="9">
        <v>307</v>
      </c>
      <c r="V10" s="7">
        <v>86</v>
      </c>
      <c r="W10" s="115">
        <f t="shared" si="6"/>
        <v>0.28013029315960913</v>
      </c>
      <c r="X10" s="7">
        <v>30</v>
      </c>
      <c r="Y10" s="115">
        <f t="shared" si="7"/>
        <v>9.7719869706840393E-2</v>
      </c>
      <c r="Z10" s="110">
        <v>396</v>
      </c>
      <c r="AA10" s="9">
        <v>336</v>
      </c>
      <c r="AB10" s="7">
        <v>76</v>
      </c>
      <c r="AC10" s="11">
        <f t="shared" si="8"/>
        <v>0.22619047619047619</v>
      </c>
      <c r="AD10" s="7">
        <v>22</v>
      </c>
      <c r="AE10" s="115">
        <f t="shared" si="9"/>
        <v>6.5476190476190479E-2</v>
      </c>
      <c r="AF10" s="110">
        <v>395</v>
      </c>
      <c r="AG10" s="9">
        <v>346</v>
      </c>
      <c r="AH10" s="7">
        <v>79</v>
      </c>
      <c r="AI10" s="117">
        <f t="shared" si="10"/>
        <v>0.22832369942196531</v>
      </c>
      <c r="AJ10" s="7">
        <v>24</v>
      </c>
      <c r="AK10" s="115">
        <f t="shared" si="11"/>
        <v>6.9364161849710976E-2</v>
      </c>
      <c r="AL10" s="110">
        <v>375</v>
      </c>
      <c r="AM10" s="9">
        <v>342</v>
      </c>
      <c r="AN10" s="7">
        <v>52</v>
      </c>
      <c r="AO10" s="126">
        <f t="shared" si="12"/>
        <v>0.15204678362573099</v>
      </c>
      <c r="AP10" s="9">
        <v>15</v>
      </c>
      <c r="AQ10" s="115">
        <f t="shared" si="13"/>
        <v>4.3859649122807015E-2</v>
      </c>
      <c r="AR10" s="110">
        <v>368</v>
      </c>
      <c r="AS10" s="9">
        <v>282</v>
      </c>
      <c r="AT10" s="7">
        <v>63</v>
      </c>
      <c r="AU10" s="126">
        <f t="shared" si="14"/>
        <v>0.22340425531914893</v>
      </c>
      <c r="AV10" s="9">
        <v>25</v>
      </c>
      <c r="AW10" s="115">
        <f t="shared" si="15"/>
        <v>8.8652482269503549E-2</v>
      </c>
      <c r="AX10" s="110"/>
      <c r="AY10" s="9"/>
      <c r="AZ10" s="7">
        <v>57</v>
      </c>
      <c r="BA10" s="126" t="e">
        <f t="shared" ref="BA10" si="17">AZ10/AY10</f>
        <v>#DIV/0!</v>
      </c>
    </row>
    <row r="11" spans="1:53" s="90" customFormat="1" ht="18" thickBot="1" x14ac:dyDescent="0.3">
      <c r="A11" s="122" t="s">
        <v>17</v>
      </c>
      <c r="B11" s="10">
        <v>20</v>
      </c>
      <c r="C11" s="10">
        <v>0</v>
      </c>
      <c r="D11" s="7">
        <v>4</v>
      </c>
      <c r="E11" s="115">
        <v>0</v>
      </c>
      <c r="F11" s="7">
        <v>1</v>
      </c>
      <c r="G11" s="115">
        <v>0</v>
      </c>
      <c r="H11" s="12">
        <v>20</v>
      </c>
      <c r="I11" s="10">
        <v>6</v>
      </c>
      <c r="J11" s="7">
        <v>4</v>
      </c>
      <c r="K11" s="115">
        <f t="shared" si="2"/>
        <v>0.66666666666666663</v>
      </c>
      <c r="L11" s="7">
        <v>5</v>
      </c>
      <c r="M11" s="115">
        <f t="shared" si="3"/>
        <v>0.83333333333333337</v>
      </c>
      <c r="N11" s="110">
        <v>23</v>
      </c>
      <c r="O11" s="9">
        <v>4</v>
      </c>
      <c r="P11" s="7">
        <v>1</v>
      </c>
      <c r="Q11" s="115">
        <f t="shared" si="4"/>
        <v>0.25</v>
      </c>
      <c r="R11" s="7">
        <v>1</v>
      </c>
      <c r="S11" s="115">
        <f t="shared" si="5"/>
        <v>0.25</v>
      </c>
      <c r="T11" s="110">
        <v>32</v>
      </c>
      <c r="U11" s="9">
        <v>14</v>
      </c>
      <c r="V11" s="7">
        <v>2</v>
      </c>
      <c r="W11" s="115">
        <f t="shared" si="6"/>
        <v>0.14285714285714285</v>
      </c>
      <c r="X11" s="7">
        <v>0</v>
      </c>
      <c r="Y11" s="115">
        <f t="shared" si="7"/>
        <v>0</v>
      </c>
      <c r="Z11" s="110" t="s">
        <v>15</v>
      </c>
      <c r="AA11" s="9" t="s">
        <v>15</v>
      </c>
      <c r="AB11" s="7">
        <v>1</v>
      </c>
      <c r="AC11" s="115" t="s">
        <v>15</v>
      </c>
      <c r="AD11" s="7">
        <v>0</v>
      </c>
      <c r="AE11" s="115" t="s">
        <v>15</v>
      </c>
      <c r="AF11" s="110" t="s">
        <v>15</v>
      </c>
      <c r="AG11" s="9" t="s">
        <v>15</v>
      </c>
      <c r="AH11" s="7">
        <v>0</v>
      </c>
      <c r="AI11" s="115" t="s">
        <v>15</v>
      </c>
      <c r="AJ11" s="7">
        <v>3</v>
      </c>
      <c r="AK11" s="115">
        <v>0</v>
      </c>
      <c r="AL11" s="110" t="s">
        <v>15</v>
      </c>
      <c r="AM11" s="9" t="s">
        <v>15</v>
      </c>
      <c r="AN11" s="7">
        <v>0</v>
      </c>
      <c r="AO11" s="115" t="s">
        <v>15</v>
      </c>
      <c r="AP11" s="9">
        <v>1</v>
      </c>
      <c r="AQ11" s="115" t="s">
        <v>15</v>
      </c>
      <c r="AR11" s="110" t="s">
        <v>15</v>
      </c>
      <c r="AS11" s="9" t="s">
        <v>15</v>
      </c>
      <c r="AT11" s="7">
        <v>0</v>
      </c>
      <c r="AU11" s="9" t="s">
        <v>15</v>
      </c>
      <c r="AV11" s="9">
        <v>0</v>
      </c>
      <c r="AW11" s="9" t="s">
        <v>15</v>
      </c>
      <c r="AX11" s="9" t="s">
        <v>15</v>
      </c>
      <c r="AY11" s="9" t="s">
        <v>15</v>
      </c>
      <c r="AZ11" s="9" t="s">
        <v>15</v>
      </c>
      <c r="BA11" s="9" t="s">
        <v>15</v>
      </c>
    </row>
    <row r="12" spans="1:53" s="90" customFormat="1" ht="18" thickBot="1" x14ac:dyDescent="0.3">
      <c r="A12" s="148" t="s">
        <v>18</v>
      </c>
      <c r="B12" s="10">
        <v>417</v>
      </c>
      <c r="C12" s="10">
        <v>301</v>
      </c>
      <c r="D12" s="7">
        <v>58</v>
      </c>
      <c r="E12" s="115">
        <f t="shared" si="0"/>
        <v>0.19269102990033224</v>
      </c>
      <c r="F12" s="7">
        <v>20</v>
      </c>
      <c r="G12" s="115">
        <f t="shared" si="1"/>
        <v>6.6445182724252497E-2</v>
      </c>
      <c r="H12" s="12">
        <v>452</v>
      </c>
      <c r="I12" s="10">
        <v>379</v>
      </c>
      <c r="J12" s="7">
        <v>73</v>
      </c>
      <c r="K12" s="115">
        <f t="shared" si="2"/>
        <v>0.19261213720316622</v>
      </c>
      <c r="L12" s="7">
        <v>15</v>
      </c>
      <c r="M12" s="115">
        <f t="shared" si="3"/>
        <v>3.9577836411609502E-2</v>
      </c>
      <c r="N12" s="110">
        <v>410</v>
      </c>
      <c r="O12" s="9">
        <v>322</v>
      </c>
      <c r="P12" s="7">
        <v>64</v>
      </c>
      <c r="Q12" s="115">
        <f t="shared" si="4"/>
        <v>0.19875776397515527</v>
      </c>
      <c r="R12" s="7">
        <v>26</v>
      </c>
      <c r="S12" s="115">
        <f t="shared" si="5"/>
        <v>8.0745341614906832E-2</v>
      </c>
      <c r="T12" s="110">
        <v>457</v>
      </c>
      <c r="U12" s="9">
        <v>363</v>
      </c>
      <c r="V12" s="7">
        <v>82</v>
      </c>
      <c r="W12" s="115">
        <f t="shared" si="6"/>
        <v>0.22589531680440772</v>
      </c>
      <c r="X12" s="7">
        <v>25</v>
      </c>
      <c r="Y12" s="115">
        <f t="shared" si="7"/>
        <v>6.8870523415977963E-2</v>
      </c>
      <c r="Z12" s="110">
        <v>452</v>
      </c>
      <c r="AA12" s="9">
        <v>383</v>
      </c>
      <c r="AB12" s="7">
        <v>98</v>
      </c>
      <c r="AC12" s="11">
        <f t="shared" si="8"/>
        <v>0.25587467362924282</v>
      </c>
      <c r="AD12" s="7">
        <v>21</v>
      </c>
      <c r="AE12" s="115">
        <f t="shared" si="9"/>
        <v>5.4830287206266322E-2</v>
      </c>
      <c r="AF12" s="110">
        <v>409</v>
      </c>
      <c r="AG12" s="9">
        <v>351</v>
      </c>
      <c r="AH12" s="7">
        <v>93</v>
      </c>
      <c r="AI12" s="117">
        <f t="shared" si="10"/>
        <v>0.26495726495726496</v>
      </c>
      <c r="AJ12" s="7">
        <v>16</v>
      </c>
      <c r="AK12" s="115">
        <f t="shared" si="11"/>
        <v>4.5584045584045586E-2</v>
      </c>
      <c r="AL12" s="110">
        <v>424</v>
      </c>
      <c r="AM12" s="9">
        <v>362</v>
      </c>
      <c r="AN12" s="7">
        <v>74</v>
      </c>
      <c r="AO12" s="126">
        <f t="shared" si="12"/>
        <v>0.20441988950276244</v>
      </c>
      <c r="AP12" s="9">
        <v>28</v>
      </c>
      <c r="AQ12" s="115">
        <f t="shared" si="13"/>
        <v>7.7348066298342538E-2</v>
      </c>
      <c r="AR12" s="110">
        <v>376</v>
      </c>
      <c r="AS12" s="9">
        <v>302</v>
      </c>
      <c r="AT12" s="7">
        <v>87</v>
      </c>
      <c r="AU12" s="126">
        <f t="shared" si="14"/>
        <v>0.28807947019867547</v>
      </c>
      <c r="AV12" s="9">
        <v>30</v>
      </c>
      <c r="AW12" s="115">
        <f t="shared" si="15"/>
        <v>9.9337748344370855E-2</v>
      </c>
      <c r="AX12" s="110"/>
      <c r="AY12" s="9"/>
      <c r="AZ12" s="7">
        <v>74</v>
      </c>
      <c r="BA12" s="126" t="e">
        <f t="shared" ref="BA12:BA14" si="18">AZ12/AY12</f>
        <v>#DIV/0!</v>
      </c>
    </row>
    <row r="13" spans="1:53" s="90" customFormat="1" ht="18" thickBot="1" x14ac:dyDescent="0.3">
      <c r="A13" s="122" t="s">
        <v>19</v>
      </c>
      <c r="B13" s="10">
        <v>141</v>
      </c>
      <c r="C13" s="10">
        <v>99</v>
      </c>
      <c r="D13" s="7">
        <v>20</v>
      </c>
      <c r="E13" s="115">
        <f t="shared" si="0"/>
        <v>0.20202020202020202</v>
      </c>
      <c r="F13" s="7">
        <v>8</v>
      </c>
      <c r="G13" s="115">
        <f t="shared" si="1"/>
        <v>8.0808080808080815E-2</v>
      </c>
      <c r="H13" s="12">
        <v>119</v>
      </c>
      <c r="I13" s="10">
        <v>94</v>
      </c>
      <c r="J13" s="7">
        <v>14</v>
      </c>
      <c r="K13" s="115">
        <f t="shared" si="2"/>
        <v>0.14893617021276595</v>
      </c>
      <c r="L13" s="7">
        <v>6</v>
      </c>
      <c r="M13" s="115">
        <f t="shared" si="3"/>
        <v>6.3829787234042548E-2</v>
      </c>
      <c r="N13" s="110">
        <v>114</v>
      </c>
      <c r="O13" s="9">
        <v>96</v>
      </c>
      <c r="P13" s="7">
        <v>16</v>
      </c>
      <c r="Q13" s="115">
        <f t="shared" si="4"/>
        <v>0.16666666666666666</v>
      </c>
      <c r="R13" s="7">
        <v>7</v>
      </c>
      <c r="S13" s="115">
        <f t="shared" si="5"/>
        <v>7.2916666666666671E-2</v>
      </c>
      <c r="T13" s="110">
        <v>121</v>
      </c>
      <c r="U13" s="9">
        <v>101</v>
      </c>
      <c r="V13" s="7">
        <v>17</v>
      </c>
      <c r="W13" s="115">
        <f t="shared" si="6"/>
        <v>0.16831683168316833</v>
      </c>
      <c r="X13" s="7">
        <v>6</v>
      </c>
      <c r="Y13" s="115">
        <f t="shared" si="7"/>
        <v>5.9405940594059403E-2</v>
      </c>
      <c r="Z13" s="110">
        <v>108</v>
      </c>
      <c r="AA13" s="9">
        <v>90</v>
      </c>
      <c r="AB13" s="7">
        <v>13</v>
      </c>
      <c r="AC13" s="11">
        <f t="shared" si="8"/>
        <v>0.14444444444444443</v>
      </c>
      <c r="AD13" s="7">
        <v>3</v>
      </c>
      <c r="AE13" s="115">
        <f t="shared" si="9"/>
        <v>3.3333333333333333E-2</v>
      </c>
      <c r="AF13" s="110">
        <v>125</v>
      </c>
      <c r="AG13" s="9">
        <v>108</v>
      </c>
      <c r="AH13" s="7">
        <v>13</v>
      </c>
      <c r="AI13" s="117">
        <f t="shared" si="10"/>
        <v>0.12037037037037036</v>
      </c>
      <c r="AJ13" s="7">
        <v>6</v>
      </c>
      <c r="AK13" s="115">
        <f t="shared" si="11"/>
        <v>5.5555555555555552E-2</v>
      </c>
      <c r="AL13" s="110">
        <v>106</v>
      </c>
      <c r="AM13" s="9">
        <v>96</v>
      </c>
      <c r="AN13" s="7">
        <v>5</v>
      </c>
      <c r="AO13" s="126">
        <f t="shared" si="12"/>
        <v>5.2083333333333336E-2</v>
      </c>
      <c r="AP13" s="9">
        <v>4</v>
      </c>
      <c r="AQ13" s="115">
        <f t="shared" si="13"/>
        <v>4.1666666666666664E-2</v>
      </c>
      <c r="AR13" s="110">
        <v>107</v>
      </c>
      <c r="AS13" s="9">
        <v>92</v>
      </c>
      <c r="AT13" s="7">
        <v>13</v>
      </c>
      <c r="AU13" s="126">
        <f t="shared" si="14"/>
        <v>0.14130434782608695</v>
      </c>
      <c r="AV13" s="9">
        <v>3</v>
      </c>
      <c r="AW13" s="115">
        <f t="shared" si="15"/>
        <v>3.2608695652173912E-2</v>
      </c>
      <c r="AX13" s="110"/>
      <c r="AY13" s="9"/>
      <c r="AZ13" s="7">
        <v>11</v>
      </c>
      <c r="BA13" s="126" t="e">
        <f t="shared" si="18"/>
        <v>#DIV/0!</v>
      </c>
    </row>
    <row r="14" spans="1:53" s="90" customFormat="1" ht="18" thickBot="1" x14ac:dyDescent="0.3">
      <c r="A14" s="123" t="s">
        <v>20</v>
      </c>
      <c r="B14" s="91">
        <v>280</v>
      </c>
      <c r="C14" s="91">
        <v>267</v>
      </c>
      <c r="D14" s="7">
        <v>60</v>
      </c>
      <c r="E14" s="115">
        <f t="shared" si="0"/>
        <v>0.2247191011235955</v>
      </c>
      <c r="F14" s="7">
        <v>7</v>
      </c>
      <c r="G14" s="115">
        <f t="shared" si="1"/>
        <v>2.6217228464419477E-2</v>
      </c>
      <c r="H14" s="92">
        <v>281</v>
      </c>
      <c r="I14" s="10">
        <v>260</v>
      </c>
      <c r="J14" s="7">
        <v>68</v>
      </c>
      <c r="K14" s="115">
        <f t="shared" si="2"/>
        <v>0.26153846153846155</v>
      </c>
      <c r="L14" s="7">
        <v>13</v>
      </c>
      <c r="M14" s="115">
        <f t="shared" si="3"/>
        <v>0.05</v>
      </c>
      <c r="N14" s="110">
        <v>284</v>
      </c>
      <c r="O14" s="9">
        <v>273</v>
      </c>
      <c r="P14" s="7">
        <v>69</v>
      </c>
      <c r="Q14" s="115">
        <f t="shared" si="4"/>
        <v>0.25274725274725274</v>
      </c>
      <c r="R14" s="7">
        <v>15</v>
      </c>
      <c r="S14" s="115">
        <f t="shared" si="5"/>
        <v>5.4945054945054944E-2</v>
      </c>
      <c r="T14" s="110">
        <v>319</v>
      </c>
      <c r="U14" s="9">
        <v>316</v>
      </c>
      <c r="V14" s="7">
        <v>79</v>
      </c>
      <c r="W14" s="115">
        <f t="shared" si="6"/>
        <v>0.25</v>
      </c>
      <c r="X14" s="7">
        <v>16</v>
      </c>
      <c r="Y14" s="115">
        <f t="shared" si="7"/>
        <v>5.0632911392405063E-2</v>
      </c>
      <c r="Z14" s="110">
        <v>312</v>
      </c>
      <c r="AA14" s="9">
        <v>310</v>
      </c>
      <c r="AB14" s="7">
        <v>69</v>
      </c>
      <c r="AC14" s="11">
        <f t="shared" si="8"/>
        <v>0.22258064516129034</v>
      </c>
      <c r="AD14" s="7">
        <v>12</v>
      </c>
      <c r="AE14" s="115">
        <f t="shared" si="9"/>
        <v>3.870967741935484E-2</v>
      </c>
      <c r="AF14" s="110">
        <v>330</v>
      </c>
      <c r="AG14" s="9">
        <v>327</v>
      </c>
      <c r="AH14" s="7">
        <v>81</v>
      </c>
      <c r="AI14" s="117">
        <f t="shared" si="10"/>
        <v>0.24770642201834864</v>
      </c>
      <c r="AJ14" s="7">
        <v>16</v>
      </c>
      <c r="AK14" s="115">
        <f t="shared" si="11"/>
        <v>4.8929663608562692E-2</v>
      </c>
      <c r="AL14" s="110">
        <v>287</v>
      </c>
      <c r="AM14" s="9">
        <v>283</v>
      </c>
      <c r="AN14" s="7">
        <v>69</v>
      </c>
      <c r="AO14" s="126">
        <f t="shared" si="12"/>
        <v>0.24381625441696114</v>
      </c>
      <c r="AP14" s="9">
        <v>16</v>
      </c>
      <c r="AQ14" s="115">
        <f t="shared" si="13"/>
        <v>5.6537102473498232E-2</v>
      </c>
      <c r="AR14" s="110">
        <v>249</v>
      </c>
      <c r="AS14" s="9">
        <v>244</v>
      </c>
      <c r="AT14" s="7">
        <v>65</v>
      </c>
      <c r="AU14" s="126">
        <f t="shared" si="14"/>
        <v>0.26639344262295084</v>
      </c>
      <c r="AV14" s="9">
        <v>19</v>
      </c>
      <c r="AW14" s="115">
        <f t="shared" si="15"/>
        <v>7.7868852459016397E-2</v>
      </c>
      <c r="AX14" s="110"/>
      <c r="AY14" s="9"/>
      <c r="AZ14" s="7">
        <v>48</v>
      </c>
      <c r="BA14" s="126" t="e">
        <f t="shared" si="18"/>
        <v>#DIV/0!</v>
      </c>
    </row>
    <row r="15" spans="1:53" s="90" customFormat="1" ht="18" thickBot="1" x14ac:dyDescent="0.3">
      <c r="A15" s="122" t="s">
        <v>21</v>
      </c>
      <c r="B15" s="10" t="s">
        <v>15</v>
      </c>
      <c r="C15" s="10" t="s">
        <v>15</v>
      </c>
      <c r="D15" s="7">
        <v>1</v>
      </c>
      <c r="E15" s="115" t="s">
        <v>15</v>
      </c>
      <c r="F15" s="7">
        <v>0</v>
      </c>
      <c r="G15" s="115" t="s">
        <v>15</v>
      </c>
      <c r="H15" s="12" t="s">
        <v>15</v>
      </c>
      <c r="I15" s="10" t="s">
        <v>15</v>
      </c>
      <c r="J15" s="7">
        <v>0</v>
      </c>
      <c r="K15" s="115" t="s">
        <v>15</v>
      </c>
      <c r="L15" s="7">
        <v>0</v>
      </c>
      <c r="M15" s="115" t="s">
        <v>15</v>
      </c>
      <c r="N15" s="110" t="s">
        <v>15</v>
      </c>
      <c r="O15" s="9" t="s">
        <v>15</v>
      </c>
      <c r="P15" s="7">
        <v>1</v>
      </c>
      <c r="Q15" s="115" t="s">
        <v>15</v>
      </c>
      <c r="R15" s="7">
        <v>1</v>
      </c>
      <c r="S15" s="115" t="s">
        <v>15</v>
      </c>
      <c r="T15" s="110" t="s">
        <v>15</v>
      </c>
      <c r="U15" s="9" t="s">
        <v>15</v>
      </c>
      <c r="V15" s="7">
        <v>2</v>
      </c>
      <c r="W15" s="115" t="s">
        <v>15</v>
      </c>
      <c r="X15" s="7">
        <v>0</v>
      </c>
      <c r="Y15" s="115" t="s">
        <v>15</v>
      </c>
      <c r="Z15" s="110" t="s">
        <v>15</v>
      </c>
      <c r="AA15" s="9" t="s">
        <v>15</v>
      </c>
      <c r="AB15" s="7">
        <v>3</v>
      </c>
      <c r="AC15" s="11" t="s">
        <v>15</v>
      </c>
      <c r="AD15" s="7">
        <v>0</v>
      </c>
      <c r="AE15" s="115" t="s">
        <v>15</v>
      </c>
      <c r="AF15" s="110" t="s">
        <v>15</v>
      </c>
      <c r="AG15" s="9" t="s">
        <v>15</v>
      </c>
      <c r="AH15" s="7">
        <v>1</v>
      </c>
      <c r="AI15" s="115" t="s">
        <v>15</v>
      </c>
      <c r="AJ15" s="7">
        <v>0</v>
      </c>
      <c r="AK15" s="115" t="s">
        <v>15</v>
      </c>
      <c r="AL15" s="110" t="s">
        <v>15</v>
      </c>
      <c r="AM15" s="9" t="s">
        <v>15</v>
      </c>
      <c r="AN15" s="7">
        <v>2</v>
      </c>
      <c r="AO15" s="115" t="s">
        <v>15</v>
      </c>
      <c r="AP15" s="9">
        <v>2</v>
      </c>
      <c r="AQ15" s="115" t="s">
        <v>15</v>
      </c>
      <c r="AR15" s="110" t="s">
        <v>15</v>
      </c>
      <c r="AS15" s="9" t="s">
        <v>15</v>
      </c>
      <c r="AT15" s="7">
        <v>4</v>
      </c>
      <c r="AU15" s="9" t="s">
        <v>15</v>
      </c>
      <c r="AV15" s="9">
        <v>2</v>
      </c>
      <c r="AW15" s="9" t="s">
        <v>15</v>
      </c>
      <c r="AX15" s="110"/>
      <c r="AY15" s="9"/>
      <c r="AZ15" s="7">
        <v>2</v>
      </c>
      <c r="BA15" s="9" t="s">
        <v>15</v>
      </c>
    </row>
    <row r="16" spans="1:53" s="90" customFormat="1" ht="18" thickBot="1" x14ac:dyDescent="0.3">
      <c r="A16" s="148" t="s">
        <v>22</v>
      </c>
      <c r="B16" s="10">
        <v>81</v>
      </c>
      <c r="C16" s="10">
        <v>6</v>
      </c>
      <c r="D16" s="7">
        <v>4</v>
      </c>
      <c r="E16" s="115">
        <f t="shared" si="0"/>
        <v>0.66666666666666663</v>
      </c>
      <c r="F16" s="7">
        <v>0</v>
      </c>
      <c r="G16" s="115">
        <f t="shared" si="1"/>
        <v>0</v>
      </c>
      <c r="H16" s="12">
        <v>65</v>
      </c>
      <c r="I16" s="10">
        <v>8</v>
      </c>
      <c r="J16" s="7">
        <v>3</v>
      </c>
      <c r="K16" s="115">
        <f t="shared" si="2"/>
        <v>0.375</v>
      </c>
      <c r="L16" s="7">
        <v>0</v>
      </c>
      <c r="M16" s="115">
        <f t="shared" si="3"/>
        <v>0</v>
      </c>
      <c r="N16" s="110">
        <v>50</v>
      </c>
      <c r="O16" s="9">
        <v>9</v>
      </c>
      <c r="P16" s="7">
        <v>1</v>
      </c>
      <c r="Q16" s="115">
        <f t="shared" si="4"/>
        <v>0.1111111111111111</v>
      </c>
      <c r="R16" s="7">
        <v>1</v>
      </c>
      <c r="S16" s="115">
        <f t="shared" si="5"/>
        <v>0.1111111111111111</v>
      </c>
      <c r="T16" s="110">
        <v>63</v>
      </c>
      <c r="U16" s="9">
        <v>10</v>
      </c>
      <c r="V16" s="7">
        <v>1</v>
      </c>
      <c r="W16" s="115">
        <f t="shared" si="6"/>
        <v>0.1</v>
      </c>
      <c r="X16" s="7">
        <v>0</v>
      </c>
      <c r="Y16" s="115">
        <f t="shared" si="7"/>
        <v>0</v>
      </c>
      <c r="Z16" s="110">
        <v>40</v>
      </c>
      <c r="AA16" s="9">
        <v>1</v>
      </c>
      <c r="AB16" s="7">
        <v>1</v>
      </c>
      <c r="AC16" s="11">
        <f t="shared" si="8"/>
        <v>1</v>
      </c>
      <c r="AD16" s="7">
        <v>0</v>
      </c>
      <c r="AE16" s="115">
        <f t="shared" si="9"/>
        <v>0</v>
      </c>
      <c r="AF16" s="110">
        <v>37</v>
      </c>
      <c r="AG16" s="9">
        <v>0</v>
      </c>
      <c r="AH16" s="7">
        <v>0</v>
      </c>
      <c r="AI16" s="115" t="s">
        <v>15</v>
      </c>
      <c r="AJ16" s="7">
        <v>0</v>
      </c>
      <c r="AK16" s="115" t="s">
        <v>15</v>
      </c>
      <c r="AL16" s="110" t="s">
        <v>15</v>
      </c>
      <c r="AM16" s="9" t="s">
        <v>15</v>
      </c>
      <c r="AN16" s="7">
        <v>0</v>
      </c>
      <c r="AO16" s="115" t="s">
        <v>15</v>
      </c>
      <c r="AP16" s="9">
        <v>1</v>
      </c>
      <c r="AQ16" s="115" t="s">
        <v>15</v>
      </c>
      <c r="AR16" s="110" t="s">
        <v>15</v>
      </c>
      <c r="AS16" s="9" t="s">
        <v>15</v>
      </c>
      <c r="AT16" s="7">
        <v>1</v>
      </c>
      <c r="AU16" s="9" t="s">
        <v>15</v>
      </c>
      <c r="AV16" s="9">
        <v>1</v>
      </c>
      <c r="AW16" s="9" t="s">
        <v>15</v>
      </c>
      <c r="AX16" s="9" t="s">
        <v>15</v>
      </c>
      <c r="AY16" s="9" t="s">
        <v>15</v>
      </c>
      <c r="AZ16" s="9" t="s">
        <v>15</v>
      </c>
      <c r="BA16" s="9" t="s">
        <v>15</v>
      </c>
    </row>
    <row r="17" spans="1:53" ht="18" thickBot="1" x14ac:dyDescent="0.3">
      <c r="A17" s="148" t="s">
        <v>23</v>
      </c>
      <c r="B17" s="10">
        <v>23</v>
      </c>
      <c r="C17" s="10">
        <v>17</v>
      </c>
      <c r="D17" s="7">
        <v>4</v>
      </c>
      <c r="E17" s="115">
        <f t="shared" si="0"/>
        <v>0.23529411764705882</v>
      </c>
      <c r="F17" s="7">
        <v>0</v>
      </c>
      <c r="G17" s="115">
        <f t="shared" si="1"/>
        <v>0</v>
      </c>
      <c r="H17" s="12">
        <v>24</v>
      </c>
      <c r="I17" s="13">
        <v>16</v>
      </c>
      <c r="J17" s="7">
        <v>3</v>
      </c>
      <c r="K17" s="115">
        <f t="shared" si="2"/>
        <v>0.1875</v>
      </c>
      <c r="L17" s="7">
        <v>0</v>
      </c>
      <c r="M17" s="115">
        <f t="shared" si="3"/>
        <v>0</v>
      </c>
      <c r="N17" s="111">
        <v>13</v>
      </c>
      <c r="O17" s="14">
        <v>7</v>
      </c>
      <c r="P17" s="7">
        <v>1</v>
      </c>
      <c r="Q17" s="115">
        <f t="shared" si="4"/>
        <v>0.14285714285714285</v>
      </c>
      <c r="R17" s="7">
        <v>1</v>
      </c>
      <c r="S17" s="115">
        <f t="shared" si="5"/>
        <v>0.14285714285714285</v>
      </c>
      <c r="T17" s="111" t="s">
        <v>15</v>
      </c>
      <c r="U17" s="9" t="s">
        <v>15</v>
      </c>
      <c r="V17" s="7">
        <v>0</v>
      </c>
      <c r="W17" s="115" t="s">
        <v>15</v>
      </c>
      <c r="X17" s="7">
        <v>0</v>
      </c>
      <c r="Y17" s="115" t="s">
        <v>15</v>
      </c>
      <c r="Z17" s="111" t="s">
        <v>15</v>
      </c>
      <c r="AA17" s="14" t="s">
        <v>15</v>
      </c>
      <c r="AB17" s="7">
        <v>0</v>
      </c>
      <c r="AC17" s="115" t="s">
        <v>15</v>
      </c>
      <c r="AD17" s="7">
        <v>0</v>
      </c>
      <c r="AE17" s="115" t="s">
        <v>15</v>
      </c>
      <c r="AF17" s="111" t="s">
        <v>15</v>
      </c>
      <c r="AG17" s="14" t="s">
        <v>15</v>
      </c>
      <c r="AH17" s="7">
        <v>0</v>
      </c>
      <c r="AI17" s="115" t="s">
        <v>15</v>
      </c>
      <c r="AJ17" s="7">
        <v>0</v>
      </c>
      <c r="AK17" s="115" t="s">
        <v>15</v>
      </c>
      <c r="AL17" s="111" t="s">
        <v>15</v>
      </c>
      <c r="AM17" s="14" t="s">
        <v>15</v>
      </c>
      <c r="AN17" s="7">
        <v>0</v>
      </c>
      <c r="AO17" s="115" t="s">
        <v>15</v>
      </c>
      <c r="AP17" s="14">
        <v>0</v>
      </c>
      <c r="AQ17" s="115" t="s">
        <v>15</v>
      </c>
      <c r="AR17" s="111" t="s">
        <v>15</v>
      </c>
      <c r="AS17" s="14" t="s">
        <v>15</v>
      </c>
      <c r="AT17" s="7">
        <v>0</v>
      </c>
      <c r="AU17" s="9" t="s">
        <v>15</v>
      </c>
      <c r="AV17" s="14">
        <v>0</v>
      </c>
      <c r="AW17" s="9" t="s">
        <v>15</v>
      </c>
      <c r="AX17" s="9" t="s">
        <v>15</v>
      </c>
      <c r="AY17" s="9" t="s">
        <v>15</v>
      </c>
      <c r="AZ17" s="9" t="s">
        <v>15</v>
      </c>
      <c r="BA17" s="9" t="s">
        <v>15</v>
      </c>
    </row>
    <row r="18" spans="1:53" ht="35.25" thickBot="1" x14ac:dyDescent="0.3">
      <c r="A18" s="124" t="s">
        <v>24</v>
      </c>
      <c r="B18" s="17">
        <v>55</v>
      </c>
      <c r="C18" s="17">
        <v>41</v>
      </c>
      <c r="D18" s="7">
        <v>5</v>
      </c>
      <c r="E18" s="115">
        <f t="shared" si="0"/>
        <v>0.12195121951219512</v>
      </c>
      <c r="F18" s="7">
        <v>0</v>
      </c>
      <c r="G18" s="115">
        <f t="shared" si="1"/>
        <v>0</v>
      </c>
      <c r="H18" s="18">
        <v>61</v>
      </c>
      <c r="I18" s="19">
        <v>54</v>
      </c>
      <c r="J18" s="7">
        <v>8</v>
      </c>
      <c r="K18" s="115">
        <f t="shared" si="2"/>
        <v>0.14814814814814814</v>
      </c>
      <c r="L18" s="7">
        <v>3</v>
      </c>
      <c r="M18" s="115">
        <f t="shared" si="3"/>
        <v>5.5555555555555552E-2</v>
      </c>
      <c r="N18" s="112">
        <v>40</v>
      </c>
      <c r="O18" s="3">
        <v>38</v>
      </c>
      <c r="P18" s="7">
        <v>7</v>
      </c>
      <c r="Q18" s="115">
        <f t="shared" si="4"/>
        <v>0.18421052631578946</v>
      </c>
      <c r="R18" s="7">
        <v>4</v>
      </c>
      <c r="S18" s="115">
        <f t="shared" si="5"/>
        <v>0.10526315789473684</v>
      </c>
      <c r="T18" s="112">
        <v>60</v>
      </c>
      <c r="U18" s="21">
        <v>59</v>
      </c>
      <c r="V18" s="7">
        <v>11</v>
      </c>
      <c r="W18" s="115">
        <f t="shared" si="6"/>
        <v>0.1864406779661017</v>
      </c>
      <c r="X18" s="7">
        <v>0</v>
      </c>
      <c r="Y18" s="115">
        <f t="shared" si="7"/>
        <v>0</v>
      </c>
      <c r="Z18" s="112">
        <v>41</v>
      </c>
      <c r="AA18" s="3">
        <v>41</v>
      </c>
      <c r="AB18" s="7">
        <v>8</v>
      </c>
      <c r="AC18" s="20">
        <f t="shared" si="8"/>
        <v>0.1951219512195122</v>
      </c>
      <c r="AD18" s="7">
        <v>4</v>
      </c>
      <c r="AE18" s="115">
        <f t="shared" si="9"/>
        <v>9.7560975609756101E-2</v>
      </c>
      <c r="AF18" s="112">
        <v>59</v>
      </c>
      <c r="AG18" s="3">
        <v>59</v>
      </c>
      <c r="AH18" s="7">
        <v>6</v>
      </c>
      <c r="AI18" s="118">
        <f t="shared" si="10"/>
        <v>0.10169491525423729</v>
      </c>
      <c r="AJ18" s="7">
        <v>6</v>
      </c>
      <c r="AK18" s="115">
        <f t="shared" si="11"/>
        <v>0.10169491525423729</v>
      </c>
      <c r="AL18" s="112">
        <v>70</v>
      </c>
      <c r="AM18" s="3">
        <v>70</v>
      </c>
      <c r="AN18" s="7">
        <v>12</v>
      </c>
      <c r="AO18" s="126">
        <f t="shared" si="12"/>
        <v>0.17142857142857143</v>
      </c>
      <c r="AP18" s="3">
        <v>1</v>
      </c>
      <c r="AQ18" s="115">
        <f t="shared" si="13"/>
        <v>1.4285714285714285E-2</v>
      </c>
      <c r="AR18" s="112">
        <v>62</v>
      </c>
      <c r="AS18" s="3">
        <v>61</v>
      </c>
      <c r="AT18" s="7">
        <v>12</v>
      </c>
      <c r="AU18" s="126">
        <f t="shared" si="14"/>
        <v>0.19672131147540983</v>
      </c>
      <c r="AV18" s="3">
        <v>4</v>
      </c>
      <c r="AW18" s="115">
        <f t="shared" si="15"/>
        <v>6.5573770491803282E-2</v>
      </c>
      <c r="AX18" s="112"/>
      <c r="AY18" s="3"/>
      <c r="AZ18" s="7">
        <v>11</v>
      </c>
      <c r="BA18" s="126" t="e">
        <f t="shared" ref="BA18" si="19">AZ18/AY18</f>
        <v>#DIV/0!</v>
      </c>
    </row>
    <row r="19" spans="1:53" ht="18" thickBot="1" x14ac:dyDescent="0.3">
      <c r="A19" s="57" t="s">
        <v>25</v>
      </c>
      <c r="B19" s="22">
        <f>B6+B7+B8+B10+B11+B12+B13+B14+B16+B17+B18</f>
        <v>2738</v>
      </c>
      <c r="C19" s="22">
        <f t="shared" ref="C19:V19" si="20">SUM(C6:C18)</f>
        <v>1867</v>
      </c>
      <c r="D19" s="23">
        <f>SUM(D6:D18)</f>
        <v>427</v>
      </c>
      <c r="E19" s="24">
        <f>D19/C19</f>
        <v>0.22870915907873593</v>
      </c>
      <c r="F19" s="106">
        <f>SUM(F6:F18)</f>
        <v>110</v>
      </c>
      <c r="G19" s="125">
        <f>F19/C19</f>
        <v>5.8918050348152118E-2</v>
      </c>
      <c r="H19" s="25">
        <f>H6+H7+H8+H10+H11+H12+H13+H14+H16+H17+H18</f>
        <v>2634</v>
      </c>
      <c r="I19" s="26">
        <f t="shared" si="20"/>
        <v>1994</v>
      </c>
      <c r="J19" s="27">
        <f t="shared" si="20"/>
        <v>431</v>
      </c>
      <c r="K19" s="28">
        <f>J19/I19</f>
        <v>0.21614844533600802</v>
      </c>
      <c r="L19" s="106">
        <f>SUM(L6:L18)</f>
        <v>133</v>
      </c>
      <c r="M19" s="125">
        <f>L19/I19</f>
        <v>6.6700100300902704E-2</v>
      </c>
      <c r="N19" s="113">
        <f>N6+N7+N8+N10+N11+N12+N13+N14+N16+N17+N18</f>
        <v>2563</v>
      </c>
      <c r="O19" s="27">
        <f t="shared" si="20"/>
        <v>1988</v>
      </c>
      <c r="P19" s="27">
        <f t="shared" si="20"/>
        <v>471</v>
      </c>
      <c r="Q19" s="29">
        <f>P19/O19</f>
        <v>0.2369215291750503</v>
      </c>
      <c r="R19" s="106">
        <f>SUM(R6:R18)</f>
        <v>162</v>
      </c>
      <c r="S19" s="125">
        <f>R19/O19</f>
        <v>8.1488933601609664E-2</v>
      </c>
      <c r="T19" s="116">
        <f>T6+T7+T8+T10+T11+T12+T13+T14+T16+T18</f>
        <v>2732</v>
      </c>
      <c r="U19" s="27">
        <f t="shared" si="20"/>
        <v>2221</v>
      </c>
      <c r="V19" s="27">
        <f t="shared" si="20"/>
        <v>504</v>
      </c>
      <c r="W19" s="30">
        <f>V19/U19</f>
        <v>0.22692480864475462</v>
      </c>
      <c r="X19" s="106">
        <f>SUM(X6:X18)</f>
        <v>149</v>
      </c>
      <c r="Y19" s="125">
        <f>X19/U19</f>
        <v>6.7086897793786585E-2</v>
      </c>
      <c r="Z19" s="31">
        <f>Z6+Z7+Z8+Z10+Z12+Z13+Z14+Z16</f>
        <v>2570</v>
      </c>
      <c r="AA19" s="32">
        <f>SUM(AA6:AA18)</f>
        <v>2262</v>
      </c>
      <c r="AB19" s="27">
        <f>SUM(AB6:AB18)</f>
        <v>500</v>
      </c>
      <c r="AC19" s="29">
        <f>AB19/AA19</f>
        <v>0.22104332449160036</v>
      </c>
      <c r="AD19" s="106">
        <f>SUM(AD6:AD18)</f>
        <v>130</v>
      </c>
      <c r="AE19" s="125">
        <f>AD19/AA19</f>
        <v>5.7471264367816091E-2</v>
      </c>
      <c r="AF19" s="31">
        <f>AF6+AF7+AF8+AF10+AF12+AF13+AF14+AF16+AF18</f>
        <v>2606</v>
      </c>
      <c r="AG19" s="32">
        <f>SUM(AG6:AG18)</f>
        <v>2307</v>
      </c>
      <c r="AH19" s="27">
        <f>SUM(AH6:AH18)</f>
        <v>489</v>
      </c>
      <c r="AI19" s="125">
        <f>AH19/AG19</f>
        <v>0.21196358907672302</v>
      </c>
      <c r="AJ19" s="106">
        <f>SUM(AJ6:AJ18)</f>
        <v>136</v>
      </c>
      <c r="AK19" s="125">
        <f>AJ19/AG19</f>
        <v>5.8951018638925011E-2</v>
      </c>
      <c r="AL19" s="31">
        <f>AL6+AL7+AL8+AL10+AL12+AL13+AL14+AL18</f>
        <v>2540</v>
      </c>
      <c r="AM19" s="32">
        <f>SUM(AM6:AM18)</f>
        <v>2275</v>
      </c>
      <c r="AN19" s="106">
        <f>SUM(AN6:AN18)</f>
        <v>441</v>
      </c>
      <c r="AO19" s="125">
        <f>AN19/AM19</f>
        <v>0.19384615384615383</v>
      </c>
      <c r="AP19" s="106">
        <f>SUM(AP6:AP18)</f>
        <v>134</v>
      </c>
      <c r="AQ19" s="125">
        <f>AP19/AM19</f>
        <v>5.8901098901098903E-2</v>
      </c>
      <c r="AR19" s="31">
        <f>AR6+AR7+AR8+AR10+AR12+AR13+AR14+AR18</f>
        <v>2328</v>
      </c>
      <c r="AS19" s="32">
        <f>AS6+AS7+AS8+AS10+AS12+AS13+AS14+AS18</f>
        <v>1914</v>
      </c>
      <c r="AT19" s="106">
        <f>SUM(AT6:AT18)</f>
        <v>434</v>
      </c>
      <c r="AU19" s="125">
        <f>AT19/AS19</f>
        <v>0.22675026123301986</v>
      </c>
      <c r="AV19" s="106">
        <f>SUM(AV6:AV18)</f>
        <v>143</v>
      </c>
      <c r="AW19" s="125">
        <f>AV19/AS19</f>
        <v>7.4712643678160925E-2</v>
      </c>
      <c r="AX19" s="31">
        <f>AX6+AX7+AX8+AX10+AX12+AX13+AX14+AX18</f>
        <v>0</v>
      </c>
      <c r="AY19" s="32">
        <f>AY6+AY7+AY8+AY10+AY12+AY13+AY14+AY18</f>
        <v>0</v>
      </c>
      <c r="AZ19" s="106">
        <f>SUM(AZ6:AZ18)</f>
        <v>383</v>
      </c>
      <c r="BA19" s="125" t="e">
        <f>AZ19/AY19</f>
        <v>#DIV/0!</v>
      </c>
    </row>
    <row r="21" spans="1:53" x14ac:dyDescent="0.25">
      <c r="A21" s="52" t="s">
        <v>59</v>
      </c>
      <c r="AX21" s="52" t="s">
        <v>162</v>
      </c>
    </row>
    <row r="22" spans="1:53" x14ac:dyDescent="0.25">
      <c r="A22" s="52" t="s">
        <v>57</v>
      </c>
      <c r="D22" s="52" t="s">
        <v>58</v>
      </c>
    </row>
    <row r="25" spans="1:53" x14ac:dyDescent="0.25">
      <c r="A25" s="52" t="s">
        <v>60</v>
      </c>
    </row>
    <row r="26" spans="1:53" x14ac:dyDescent="0.25">
      <c r="A26" s="52" t="s">
        <v>57</v>
      </c>
      <c r="D26" s="52" t="s">
        <v>58</v>
      </c>
    </row>
    <row r="29" spans="1:53" x14ac:dyDescent="0.25">
      <c r="A29" s="52" t="s">
        <v>61</v>
      </c>
    </row>
    <row r="31" spans="1:53" x14ac:dyDescent="0.25">
      <c r="A31" s="52" t="s">
        <v>158</v>
      </c>
    </row>
  </sheetData>
  <mergeCells count="28">
    <mergeCell ref="AZ2:BA2"/>
    <mergeCell ref="AX3:AY4"/>
    <mergeCell ref="A1:BA1"/>
    <mergeCell ref="AT2:AU2"/>
    <mergeCell ref="AV2:AW2"/>
    <mergeCell ref="AF3:AG4"/>
    <mergeCell ref="AB2:AC2"/>
    <mergeCell ref="B3:C4"/>
    <mergeCell ref="H3:I4"/>
    <mergeCell ref="T3:U4"/>
    <mergeCell ref="R2:S2"/>
    <mergeCell ref="X2:Y2"/>
    <mergeCell ref="AD2:AE2"/>
    <mergeCell ref="AR3:AS4"/>
    <mergeCell ref="Z3:AA4"/>
    <mergeCell ref="A2:A4"/>
    <mergeCell ref="D2:E2"/>
    <mergeCell ref="J2:K2"/>
    <mergeCell ref="P2:Q2"/>
    <mergeCell ref="V2:W2"/>
    <mergeCell ref="AN2:AO2"/>
    <mergeCell ref="AL3:AM4"/>
    <mergeCell ref="F2:G2"/>
    <mergeCell ref="L2:M2"/>
    <mergeCell ref="N3:O4"/>
    <mergeCell ref="AP2:AQ2"/>
    <mergeCell ref="AH2:AI2"/>
    <mergeCell ref="AJ2:AK2"/>
  </mergeCells>
  <conditionalFormatting sqref="T6:U18 N6:O18 B6:C18 H6:I18">
    <cfRule type="colorScale" priority="223">
      <colorScale>
        <cfvo type="min"/>
        <cfvo type="max"/>
        <color rgb="FFFCFCFF"/>
        <color rgb="FF63BE7B"/>
      </colorScale>
    </cfRule>
  </conditionalFormatting>
  <conditionalFormatting sqref="Z6:AA18">
    <cfRule type="colorScale" priority="220">
      <colorScale>
        <cfvo type="min"/>
        <cfvo type="max"/>
        <color rgb="FFFCFCFF"/>
        <color rgb="FF63BE7B"/>
      </colorScale>
    </cfRule>
  </conditionalFormatting>
  <conditionalFormatting sqref="AB6:AC8 D6:D18 J6:J18 P6:P18 V6:V18 AB10:AC10 AB9 AB18:AC18 AB17 AB12:AC16 AB11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8 AH10:AI10 AH9 AH18:AI18 AH15:AH17 AH12:AI14 AH11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U18 N6:O18 B6:C18 H6:I18 Z6:AA18">
    <cfRule type="colorScale" priority="215">
      <colorScale>
        <cfvo type="min"/>
        <cfvo type="max"/>
        <color theme="9" tint="0.79998168889431442"/>
        <color theme="9"/>
      </colorScale>
    </cfRule>
  </conditionalFormatting>
  <conditionalFormatting sqref="AB6:AC8 AH6:AI8 D6:D18 J6:J18 P6:P18 V6:V18 AB10:AC10 AB9 AB18:AC18 AB17 AH10:AI10 AH9 AH18:AI18 AH15:AH17 AH12:AI14 AH11 AB12:AC16 AB11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8 AO10 AO12:AO14 AO18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8 AO10 AO12:AO14 AO18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18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18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8 G10:G14 G16:G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8 M10:M14 M16:M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18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8 S10:S14 S16:S18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18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8 Y10:Y14 Y16 Y18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8 AE10 AE16 AE18 AE12:AE1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18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8 AK10:AK14 AK18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:AP18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8 AQ10 AQ12:AQ14 AQ18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:AU8 AU10 AU18 AU12:AU1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:AU8 AU10 AU18 AU12:AU1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:AT1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:AV1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:AW8 AW10 AW18 AW12:AW14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E1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8 K10:K14 K16:K1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8 Q10:Q14 Q16:Q1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8 W10:W14 W16 W1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7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7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9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9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5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7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7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9">
    <cfRule type="colorScale" priority="94">
      <colorScale>
        <cfvo type="min"/>
        <cfvo type="max"/>
        <color rgb="FFFCFCFF"/>
        <color rgb="FF63BE7B"/>
      </colorScale>
    </cfRule>
  </conditionalFormatting>
  <conditionalFormatting sqref="AU9">
    <cfRule type="colorScale" priority="93">
      <colorScale>
        <cfvo type="min"/>
        <cfvo type="max"/>
        <color theme="9" tint="0.79998168889431442"/>
        <color theme="9"/>
      </colorScale>
    </cfRule>
  </conditionalFormatting>
  <conditionalFormatting sqref="AW9">
    <cfRule type="colorScale" priority="92">
      <colorScale>
        <cfvo type="min"/>
        <cfvo type="max"/>
        <color rgb="FFFCFCFF"/>
        <color rgb="FF63BE7B"/>
      </colorScale>
    </cfRule>
  </conditionalFormatting>
  <conditionalFormatting sqref="AW9">
    <cfRule type="colorScale" priority="91">
      <colorScale>
        <cfvo type="min"/>
        <cfvo type="max"/>
        <color theme="9" tint="0.79998168889431442"/>
        <color theme="9"/>
      </colorScale>
    </cfRule>
  </conditionalFormatting>
  <conditionalFormatting sqref="AU15">
    <cfRule type="colorScale" priority="90">
      <colorScale>
        <cfvo type="min"/>
        <cfvo type="max"/>
        <color rgb="FFFCFCFF"/>
        <color rgb="FF63BE7B"/>
      </colorScale>
    </cfRule>
  </conditionalFormatting>
  <conditionalFormatting sqref="AU15">
    <cfRule type="colorScale" priority="89">
      <colorScale>
        <cfvo type="min"/>
        <cfvo type="max"/>
        <color theme="9" tint="0.79998168889431442"/>
        <color theme="9"/>
      </colorScale>
    </cfRule>
  </conditionalFormatting>
  <conditionalFormatting sqref="AW15">
    <cfRule type="colorScale" priority="88">
      <colorScale>
        <cfvo type="min"/>
        <cfvo type="max"/>
        <color rgb="FFFCFCFF"/>
        <color rgb="FF63BE7B"/>
      </colorScale>
    </cfRule>
  </conditionalFormatting>
  <conditionalFormatting sqref="AW15">
    <cfRule type="colorScale" priority="87">
      <colorScale>
        <cfvo type="min"/>
        <cfvo type="max"/>
        <color theme="9" tint="0.79998168889431442"/>
        <color theme="9"/>
      </colorScale>
    </cfRule>
  </conditionalFormatting>
  <conditionalFormatting sqref="AU16">
    <cfRule type="colorScale" priority="84">
      <colorScale>
        <cfvo type="min"/>
        <cfvo type="max"/>
        <color rgb="FFFCFCFF"/>
        <color rgb="FF63BE7B"/>
      </colorScale>
    </cfRule>
  </conditionalFormatting>
  <conditionalFormatting sqref="AU16">
    <cfRule type="colorScale" priority="83">
      <colorScale>
        <cfvo type="min"/>
        <cfvo type="max"/>
        <color theme="9" tint="0.79998168889431442"/>
        <color theme="9"/>
      </colorScale>
    </cfRule>
  </conditionalFormatting>
  <conditionalFormatting sqref="AW16">
    <cfRule type="colorScale" priority="82">
      <colorScale>
        <cfvo type="min"/>
        <cfvo type="max"/>
        <color rgb="FFFCFCFF"/>
        <color rgb="FF63BE7B"/>
      </colorScale>
    </cfRule>
  </conditionalFormatting>
  <conditionalFormatting sqref="AW16">
    <cfRule type="colorScale" priority="81">
      <colorScale>
        <cfvo type="min"/>
        <cfvo type="max"/>
        <color theme="9" tint="0.79998168889431442"/>
        <color theme="9"/>
      </colorScale>
    </cfRule>
  </conditionalFormatting>
  <conditionalFormatting sqref="AU17">
    <cfRule type="colorScale" priority="78">
      <colorScale>
        <cfvo type="min"/>
        <cfvo type="max"/>
        <color rgb="FFFCFCFF"/>
        <color rgb="FF63BE7B"/>
      </colorScale>
    </cfRule>
  </conditionalFormatting>
  <conditionalFormatting sqref="AU17">
    <cfRule type="colorScale" priority="77">
      <colorScale>
        <cfvo type="min"/>
        <cfvo type="max"/>
        <color theme="9" tint="0.79998168889431442"/>
        <color theme="9"/>
      </colorScale>
    </cfRule>
  </conditionalFormatting>
  <conditionalFormatting sqref="AW17">
    <cfRule type="colorScale" priority="76">
      <colorScale>
        <cfvo type="min"/>
        <cfvo type="max"/>
        <color rgb="FFFCFCFF"/>
        <color rgb="FF63BE7B"/>
      </colorScale>
    </cfRule>
  </conditionalFormatting>
  <conditionalFormatting sqref="AW17">
    <cfRule type="colorScale" priority="75">
      <colorScale>
        <cfvo type="min"/>
        <cfvo type="max"/>
        <color theme="9" tint="0.79998168889431442"/>
        <color theme="9"/>
      </colorScale>
    </cfRule>
  </conditionalFormatting>
  <conditionalFormatting sqref="AU11">
    <cfRule type="colorScale" priority="72">
      <colorScale>
        <cfvo type="min"/>
        <cfvo type="max"/>
        <color rgb="FFFCFCFF"/>
        <color rgb="FF63BE7B"/>
      </colorScale>
    </cfRule>
  </conditionalFormatting>
  <conditionalFormatting sqref="AU11">
    <cfRule type="colorScale" priority="71">
      <colorScale>
        <cfvo type="min"/>
        <cfvo type="max"/>
        <color theme="9" tint="0.79998168889431442"/>
        <color theme="9"/>
      </colorScale>
    </cfRule>
  </conditionalFormatting>
  <conditionalFormatting sqref="AW11">
    <cfRule type="colorScale" priority="70">
      <colorScale>
        <cfvo type="min"/>
        <cfvo type="max"/>
        <color rgb="FFFCFCFF"/>
        <color rgb="FF63BE7B"/>
      </colorScale>
    </cfRule>
  </conditionalFormatting>
  <conditionalFormatting sqref="AW11">
    <cfRule type="colorScale" priority="69">
      <colorScale>
        <cfvo type="min"/>
        <cfvo type="max"/>
        <color theme="9" tint="0.79998168889431442"/>
        <color theme="9"/>
      </colorScale>
    </cfRule>
  </conditionalFormatting>
  <conditionalFormatting sqref="AO1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1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15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16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1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15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16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1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6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6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G18">
    <cfRule type="colorScale" priority="47">
      <colorScale>
        <cfvo type="min"/>
        <cfvo type="max"/>
        <color rgb="FFFCFCFF"/>
        <color rgb="FF63BE7B"/>
      </colorScale>
    </cfRule>
  </conditionalFormatting>
  <conditionalFormatting sqref="AF6:AG18">
    <cfRule type="colorScale" priority="46">
      <colorScale>
        <cfvo type="min"/>
        <cfvo type="max"/>
        <color theme="9" tint="0.79998168889431442"/>
        <color theme="9"/>
      </colorScale>
    </cfRule>
  </conditionalFormatting>
  <conditionalFormatting sqref="AL6:AM18">
    <cfRule type="colorScale" priority="45">
      <colorScale>
        <cfvo type="min"/>
        <cfvo type="max"/>
        <color rgb="FFFCFCFF"/>
        <color rgb="FF63BE7B"/>
      </colorScale>
    </cfRule>
  </conditionalFormatting>
  <conditionalFormatting sqref="AL6:AM18">
    <cfRule type="colorScale" priority="44">
      <colorScale>
        <cfvo type="min"/>
        <cfvo type="max"/>
        <color theme="9" tint="0.79998168889431442"/>
        <color theme="9"/>
      </colorScale>
    </cfRule>
  </conditionalFormatting>
  <conditionalFormatting sqref="AR6:AS18">
    <cfRule type="colorScale" priority="43">
      <colorScale>
        <cfvo type="min"/>
        <cfvo type="max"/>
        <color rgb="FFFCFCFF"/>
        <color rgb="FF63BE7B"/>
      </colorScale>
    </cfRule>
  </conditionalFormatting>
  <conditionalFormatting sqref="AR6:AS18">
    <cfRule type="colorScale" priority="42">
      <colorScale>
        <cfvo type="min"/>
        <cfvo type="max"/>
        <color theme="9" tint="0.79998168889431442"/>
        <color theme="9"/>
      </colorScale>
    </cfRule>
  </conditionalFormatting>
  <conditionalFormatting sqref="AC1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:BA8 BA10 BA18 BA12:BA14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:BA8 BA10 BA18 BA12:BA1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6:AZ8 AZ10 AZ12:AZ15 AZ1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9">
    <cfRule type="colorScale" priority="36">
      <colorScale>
        <cfvo type="min"/>
        <cfvo type="max"/>
        <color rgb="FFFCFCFF"/>
        <color rgb="FF63BE7B"/>
      </colorScale>
    </cfRule>
  </conditionalFormatting>
  <conditionalFormatting sqref="BA9">
    <cfRule type="colorScale" priority="35">
      <colorScale>
        <cfvo type="min"/>
        <cfvo type="max"/>
        <color theme="9" tint="0.79998168889431442"/>
        <color theme="9"/>
      </colorScale>
    </cfRule>
  </conditionalFormatting>
  <conditionalFormatting sqref="BA15">
    <cfRule type="colorScale" priority="34">
      <colorScale>
        <cfvo type="min"/>
        <cfvo type="max"/>
        <color rgb="FFFCFCFF"/>
        <color rgb="FF63BE7B"/>
      </colorScale>
    </cfRule>
  </conditionalFormatting>
  <conditionalFormatting sqref="BA15">
    <cfRule type="colorScale" priority="33">
      <colorScale>
        <cfvo type="min"/>
        <cfvo type="max"/>
        <color theme="9" tint="0.79998168889431442"/>
        <color theme="9"/>
      </colorScale>
    </cfRule>
  </conditionalFormatting>
  <conditionalFormatting sqref="BA16">
    <cfRule type="colorScale" priority="32">
      <colorScale>
        <cfvo type="min"/>
        <cfvo type="max"/>
        <color rgb="FFFCFCFF"/>
        <color rgb="FF63BE7B"/>
      </colorScale>
    </cfRule>
  </conditionalFormatting>
  <conditionalFormatting sqref="BA16">
    <cfRule type="colorScale" priority="31">
      <colorScale>
        <cfvo type="min"/>
        <cfvo type="max"/>
        <color theme="9" tint="0.79998168889431442"/>
        <color theme="9"/>
      </colorScale>
    </cfRule>
  </conditionalFormatting>
  <conditionalFormatting sqref="BA17">
    <cfRule type="colorScale" priority="30">
      <colorScale>
        <cfvo type="min"/>
        <cfvo type="max"/>
        <color rgb="FFFCFCFF"/>
        <color rgb="FF63BE7B"/>
      </colorScale>
    </cfRule>
  </conditionalFormatting>
  <conditionalFormatting sqref="BA17">
    <cfRule type="colorScale" priority="29">
      <colorScale>
        <cfvo type="min"/>
        <cfvo type="max"/>
        <color theme="9" tint="0.79998168889431442"/>
        <color theme="9"/>
      </colorScale>
    </cfRule>
  </conditionalFormatting>
  <conditionalFormatting sqref="BA11">
    <cfRule type="colorScale" priority="28">
      <colorScale>
        <cfvo type="min"/>
        <cfvo type="max"/>
        <color rgb="FFFCFCFF"/>
        <color rgb="FF63BE7B"/>
      </colorScale>
    </cfRule>
  </conditionalFormatting>
  <conditionalFormatting sqref="BA11">
    <cfRule type="colorScale" priority="27">
      <colorScale>
        <cfvo type="min"/>
        <cfvo type="max"/>
        <color theme="9" tint="0.79998168889431442"/>
        <color theme="9"/>
      </colorScale>
    </cfRule>
  </conditionalFormatting>
  <conditionalFormatting sqref="AX6:AY8 AX10:AY10 AX12:AY15 AX18:AY18">
    <cfRule type="colorScale" priority="26">
      <colorScale>
        <cfvo type="min"/>
        <cfvo type="max"/>
        <color rgb="FFFCFCFF"/>
        <color rgb="FF63BE7B"/>
      </colorScale>
    </cfRule>
  </conditionalFormatting>
  <conditionalFormatting sqref="AX6:AY8 AX10:AY10 AX12:AY15 AX18:AY18">
    <cfRule type="colorScale" priority="25">
      <colorScale>
        <cfvo type="min"/>
        <cfvo type="max"/>
        <color theme="9" tint="0.79998168889431442"/>
        <color theme="9"/>
      </colorScale>
    </cfRule>
  </conditionalFormatting>
  <conditionalFormatting sqref="AX9">
    <cfRule type="colorScale" priority="24">
      <colorScale>
        <cfvo type="min"/>
        <cfvo type="max"/>
        <color rgb="FFFCFCFF"/>
        <color rgb="FF63BE7B"/>
      </colorScale>
    </cfRule>
  </conditionalFormatting>
  <conditionalFormatting sqref="AX9">
    <cfRule type="colorScale" priority="23">
      <colorScale>
        <cfvo type="min"/>
        <cfvo type="max"/>
        <color theme="9" tint="0.79998168889431442"/>
        <color theme="9"/>
      </colorScale>
    </cfRule>
  </conditionalFormatting>
  <conditionalFormatting sqref="AY9">
    <cfRule type="colorScale" priority="22">
      <colorScale>
        <cfvo type="min"/>
        <cfvo type="max"/>
        <color rgb="FFFCFCFF"/>
        <color rgb="FF63BE7B"/>
      </colorScale>
    </cfRule>
  </conditionalFormatting>
  <conditionalFormatting sqref="AY9">
    <cfRule type="colorScale" priority="21">
      <colorScale>
        <cfvo type="min"/>
        <cfvo type="max"/>
        <color theme="9" tint="0.79998168889431442"/>
        <color theme="9"/>
      </colorScale>
    </cfRule>
  </conditionalFormatting>
  <conditionalFormatting sqref="AZ9">
    <cfRule type="colorScale" priority="20">
      <colorScale>
        <cfvo type="min"/>
        <cfvo type="max"/>
        <color rgb="FFFCFCFF"/>
        <color rgb="FF63BE7B"/>
      </colorScale>
    </cfRule>
  </conditionalFormatting>
  <conditionalFormatting sqref="AZ9">
    <cfRule type="colorScale" priority="19">
      <colorScale>
        <cfvo type="min"/>
        <cfvo type="max"/>
        <color theme="9" tint="0.79998168889431442"/>
        <color theme="9"/>
      </colorScale>
    </cfRule>
  </conditionalFormatting>
  <conditionalFormatting sqref="AX11">
    <cfRule type="colorScale" priority="18">
      <colorScale>
        <cfvo type="min"/>
        <cfvo type="max"/>
        <color rgb="FFFCFCFF"/>
        <color rgb="FF63BE7B"/>
      </colorScale>
    </cfRule>
  </conditionalFormatting>
  <conditionalFormatting sqref="AX11">
    <cfRule type="colorScale" priority="17">
      <colorScale>
        <cfvo type="min"/>
        <cfvo type="max"/>
        <color theme="9" tint="0.79998168889431442"/>
        <color theme="9"/>
      </colorScale>
    </cfRule>
  </conditionalFormatting>
  <conditionalFormatting sqref="AY11">
    <cfRule type="colorScale" priority="16">
      <colorScale>
        <cfvo type="min"/>
        <cfvo type="max"/>
        <color rgb="FFFCFCFF"/>
        <color rgb="FF63BE7B"/>
      </colorScale>
    </cfRule>
  </conditionalFormatting>
  <conditionalFormatting sqref="AY11">
    <cfRule type="colorScale" priority="15">
      <colorScale>
        <cfvo type="min"/>
        <cfvo type="max"/>
        <color theme="9" tint="0.79998168889431442"/>
        <color theme="9"/>
      </colorScale>
    </cfRule>
  </conditionalFormatting>
  <conditionalFormatting sqref="AZ11">
    <cfRule type="colorScale" priority="14">
      <colorScale>
        <cfvo type="min"/>
        <cfvo type="max"/>
        <color rgb="FFFCFCFF"/>
        <color rgb="FF63BE7B"/>
      </colorScale>
    </cfRule>
  </conditionalFormatting>
  <conditionalFormatting sqref="AZ11">
    <cfRule type="colorScale" priority="13">
      <colorScale>
        <cfvo type="min"/>
        <cfvo type="max"/>
        <color theme="9" tint="0.79998168889431442"/>
        <color theme="9"/>
      </colorScale>
    </cfRule>
  </conditionalFormatting>
  <conditionalFormatting sqref="AX17">
    <cfRule type="colorScale" priority="12">
      <colorScale>
        <cfvo type="min"/>
        <cfvo type="max"/>
        <color rgb="FFFCFCFF"/>
        <color rgb="FF63BE7B"/>
      </colorScale>
    </cfRule>
  </conditionalFormatting>
  <conditionalFormatting sqref="AX17">
    <cfRule type="colorScale" priority="11">
      <colorScale>
        <cfvo type="min"/>
        <cfvo type="max"/>
        <color theme="9" tint="0.79998168889431442"/>
        <color theme="9"/>
      </colorScale>
    </cfRule>
  </conditionalFormatting>
  <conditionalFormatting sqref="AY17">
    <cfRule type="colorScale" priority="10">
      <colorScale>
        <cfvo type="min"/>
        <cfvo type="max"/>
        <color rgb="FFFCFCFF"/>
        <color rgb="FF63BE7B"/>
      </colorScale>
    </cfRule>
  </conditionalFormatting>
  <conditionalFormatting sqref="AY17">
    <cfRule type="colorScale" priority="9">
      <colorScale>
        <cfvo type="min"/>
        <cfvo type="max"/>
        <color theme="9" tint="0.79998168889431442"/>
        <color theme="9"/>
      </colorScale>
    </cfRule>
  </conditionalFormatting>
  <conditionalFormatting sqref="AZ17">
    <cfRule type="colorScale" priority="8">
      <colorScale>
        <cfvo type="min"/>
        <cfvo type="max"/>
        <color rgb="FFFCFCFF"/>
        <color rgb="FF63BE7B"/>
      </colorScale>
    </cfRule>
  </conditionalFormatting>
  <conditionalFormatting sqref="AZ17">
    <cfRule type="colorScale" priority="7">
      <colorScale>
        <cfvo type="min"/>
        <cfvo type="max"/>
        <color theme="9" tint="0.79998168889431442"/>
        <color theme="9"/>
      </colorScale>
    </cfRule>
  </conditionalFormatting>
  <conditionalFormatting sqref="AX16">
    <cfRule type="colorScale" priority="6">
      <colorScale>
        <cfvo type="min"/>
        <cfvo type="max"/>
        <color rgb="FFFCFCFF"/>
        <color rgb="FF63BE7B"/>
      </colorScale>
    </cfRule>
  </conditionalFormatting>
  <conditionalFormatting sqref="AX16">
    <cfRule type="colorScale" priority="5">
      <colorScale>
        <cfvo type="min"/>
        <cfvo type="max"/>
        <color theme="9" tint="0.79998168889431442"/>
        <color theme="9"/>
      </colorScale>
    </cfRule>
  </conditionalFormatting>
  <conditionalFormatting sqref="AY16">
    <cfRule type="colorScale" priority="4">
      <colorScale>
        <cfvo type="min"/>
        <cfvo type="max"/>
        <color rgb="FFFCFCFF"/>
        <color rgb="FF63BE7B"/>
      </colorScale>
    </cfRule>
  </conditionalFormatting>
  <conditionalFormatting sqref="AY16">
    <cfRule type="colorScale" priority="3">
      <colorScale>
        <cfvo type="min"/>
        <cfvo type="max"/>
        <color theme="9" tint="0.79998168889431442"/>
        <color theme="9"/>
      </colorScale>
    </cfRule>
  </conditionalFormatting>
  <conditionalFormatting sqref="AZ16">
    <cfRule type="colorScale" priority="2">
      <colorScale>
        <cfvo type="min"/>
        <cfvo type="max"/>
        <color rgb="FFFCFCFF"/>
        <color rgb="FF63BE7B"/>
      </colorScale>
    </cfRule>
  </conditionalFormatting>
  <conditionalFormatting sqref="AZ16">
    <cfRule type="colorScale" priority="1">
      <colorScale>
        <cfvo type="min"/>
        <cfvo type="max"/>
        <color theme="9" tint="0.79998168889431442"/>
        <color theme="9"/>
      </colorScale>
    </cfRule>
  </conditionalFormatting>
  <pageMargins left="0.7" right="0.7" top="0.75" bottom="0.75" header="0.3" footer="0.3"/>
  <pageSetup paperSize="3" scale="55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6"/>
  <sheetViews>
    <sheetView workbookViewId="0">
      <selection activeCell="M35" sqref="M35"/>
    </sheetView>
  </sheetViews>
  <sheetFormatPr defaultRowHeight="15" x14ac:dyDescent="0.25"/>
  <cols>
    <col min="1" max="1" width="9.140625" customWidth="1"/>
    <col min="10" max="10" width="9.140625" customWidth="1"/>
  </cols>
  <sheetData>
    <row r="2" spans="2:11" ht="15.75" thickBot="1" x14ac:dyDescent="0.3"/>
    <row r="3" spans="2:11" x14ac:dyDescent="0.25">
      <c r="B3" s="76"/>
      <c r="C3" s="77"/>
      <c r="D3" s="77"/>
      <c r="E3" s="77"/>
      <c r="F3" s="78" t="s">
        <v>73</v>
      </c>
      <c r="G3" s="77"/>
      <c r="H3" s="77"/>
      <c r="I3" s="77"/>
      <c r="J3" s="77"/>
      <c r="K3" s="79"/>
    </row>
    <row r="4" spans="2:11" x14ac:dyDescent="0.25">
      <c r="B4" s="80" t="s">
        <v>75</v>
      </c>
      <c r="C4" s="81"/>
      <c r="D4" s="81"/>
      <c r="E4" s="81"/>
      <c r="F4" s="81"/>
      <c r="G4" s="81" t="s">
        <v>74</v>
      </c>
      <c r="H4" s="81"/>
      <c r="I4" s="81"/>
      <c r="J4" s="81"/>
      <c r="K4" s="82"/>
    </row>
    <row r="5" spans="2:11" x14ac:dyDescent="0.25">
      <c r="B5" s="80"/>
      <c r="C5" s="81"/>
      <c r="D5" s="81"/>
      <c r="E5" s="81"/>
      <c r="F5" s="81"/>
      <c r="G5" s="81"/>
      <c r="H5" s="81"/>
      <c r="I5" s="81"/>
      <c r="J5" s="81"/>
      <c r="K5" s="82"/>
    </row>
    <row r="6" spans="2:11" ht="15.75" thickBot="1" x14ac:dyDescent="0.3">
      <c r="B6" s="83"/>
      <c r="C6" s="84"/>
      <c r="D6" s="84"/>
      <c r="E6" s="84"/>
      <c r="F6" s="84"/>
      <c r="G6" s="84"/>
      <c r="H6" s="84"/>
      <c r="I6" s="84"/>
      <c r="J6" s="85"/>
      <c r="K6" s="85"/>
    </row>
  </sheetData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7A38-3D81-42F8-ABA9-5CEF8F731843}">
  <dimension ref="A1:R5"/>
  <sheetViews>
    <sheetView workbookViewId="0">
      <selection activeCell="Q6" sqref="Q6"/>
    </sheetView>
  </sheetViews>
  <sheetFormatPr defaultRowHeight="15" x14ac:dyDescent="0.25"/>
  <sheetData>
    <row r="1" spans="1:18" x14ac:dyDescent="0.25">
      <c r="A1" s="167" t="s">
        <v>141</v>
      </c>
      <c r="B1" s="167"/>
      <c r="C1" s="168" t="s">
        <v>142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x14ac:dyDescent="0.25">
      <c r="A2" s="167"/>
      <c r="B2" s="167"/>
      <c r="C2" s="143" t="s">
        <v>146</v>
      </c>
      <c r="D2" s="143" t="s">
        <v>147</v>
      </c>
      <c r="E2" s="143" t="s">
        <v>85</v>
      </c>
      <c r="F2" s="143" t="s">
        <v>86</v>
      </c>
      <c r="G2" s="143" t="s">
        <v>87</v>
      </c>
      <c r="H2" s="143" t="s">
        <v>88</v>
      </c>
      <c r="I2" s="143" t="s">
        <v>89</v>
      </c>
      <c r="J2" s="143" t="s">
        <v>90</v>
      </c>
      <c r="K2" s="143" t="s">
        <v>91</v>
      </c>
      <c r="L2" s="143" t="s">
        <v>92</v>
      </c>
      <c r="M2" s="143" t="s">
        <v>93</v>
      </c>
      <c r="N2" s="143" t="s">
        <v>94</v>
      </c>
      <c r="O2" s="143" t="s">
        <v>95</v>
      </c>
      <c r="P2" s="143" t="s">
        <v>96</v>
      </c>
      <c r="Q2" s="143" t="s">
        <v>97</v>
      </c>
      <c r="R2" s="143" t="s">
        <v>143</v>
      </c>
    </row>
    <row r="3" spans="1:18" x14ac:dyDescent="0.25">
      <c r="A3" s="144" t="s">
        <v>144</v>
      </c>
      <c r="B3" s="144" t="s">
        <v>98</v>
      </c>
      <c r="C3" s="145">
        <v>176</v>
      </c>
      <c r="D3" s="145">
        <v>506</v>
      </c>
      <c r="E3" s="145">
        <v>251</v>
      </c>
      <c r="F3" s="145">
        <v>490</v>
      </c>
      <c r="G3" s="145">
        <v>265</v>
      </c>
      <c r="H3" s="145">
        <v>552</v>
      </c>
      <c r="I3" s="145">
        <v>246</v>
      </c>
      <c r="J3" s="145">
        <v>561</v>
      </c>
      <c r="K3" s="145">
        <v>381</v>
      </c>
      <c r="L3" s="145">
        <v>678</v>
      </c>
      <c r="M3" s="145">
        <v>331</v>
      </c>
      <c r="N3" s="145">
        <v>556</v>
      </c>
      <c r="O3" s="145">
        <v>413</v>
      </c>
      <c r="P3" s="145">
        <v>653</v>
      </c>
      <c r="Q3" s="145">
        <v>336</v>
      </c>
      <c r="R3" s="145">
        <v>494</v>
      </c>
    </row>
    <row r="4" spans="1:18" x14ac:dyDescent="0.25">
      <c r="A4" s="144" t="s">
        <v>145</v>
      </c>
      <c r="B4" s="144" t="s">
        <v>98</v>
      </c>
      <c r="C4" s="145">
        <v>0</v>
      </c>
      <c r="D4" s="145">
        <v>0</v>
      </c>
      <c r="E4" s="145">
        <v>0</v>
      </c>
      <c r="F4" s="145">
        <v>0</v>
      </c>
      <c r="G4" s="145">
        <v>0</v>
      </c>
      <c r="H4" s="145">
        <v>0</v>
      </c>
      <c r="I4" s="145">
        <v>0</v>
      </c>
      <c r="J4" s="145">
        <v>0</v>
      </c>
      <c r="K4" s="145">
        <v>0</v>
      </c>
      <c r="L4" s="145">
        <v>0</v>
      </c>
      <c r="M4" s="145">
        <v>0</v>
      </c>
      <c r="N4" s="145">
        <v>0</v>
      </c>
      <c r="O4" s="145">
        <v>6</v>
      </c>
      <c r="P4" s="145">
        <v>2</v>
      </c>
      <c r="Q4" s="145">
        <v>5</v>
      </c>
      <c r="R4" s="145">
        <v>4</v>
      </c>
    </row>
    <row r="5" spans="1:18" x14ac:dyDescent="0.25">
      <c r="C5" s="147">
        <f>C3+D3</f>
        <v>682</v>
      </c>
      <c r="E5" s="147">
        <f>E3+F3</f>
        <v>741</v>
      </c>
      <c r="G5" s="147">
        <f>G3+H3</f>
        <v>817</v>
      </c>
      <c r="I5" s="147">
        <f>I3+J3</f>
        <v>807</v>
      </c>
      <c r="K5" s="147">
        <f>K3+L3</f>
        <v>1059</v>
      </c>
      <c r="M5" s="147">
        <f>M3+N3</f>
        <v>887</v>
      </c>
      <c r="O5" s="147">
        <f>O3+P3</f>
        <v>1066</v>
      </c>
      <c r="Q5" s="147">
        <f>Q3+R3</f>
        <v>830</v>
      </c>
    </row>
  </sheetData>
  <mergeCells count="2">
    <mergeCell ref="A1:B2"/>
    <mergeCell ref="C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0E9B-34D0-4AFF-904A-B0150A09ADEF}">
  <dimension ref="A1:N16"/>
  <sheetViews>
    <sheetView workbookViewId="0">
      <selection activeCell="M4" sqref="M4:M16"/>
    </sheetView>
  </sheetViews>
  <sheetFormatPr defaultRowHeight="15" x14ac:dyDescent="0.25"/>
  <cols>
    <col min="1" max="1" width="34" bestFit="1" customWidth="1"/>
    <col min="2" max="14" width="11.42578125" customWidth="1"/>
  </cols>
  <sheetData>
    <row r="1" spans="1:14" x14ac:dyDescent="0.25">
      <c r="A1" s="167" t="s">
        <v>83</v>
      </c>
      <c r="B1" s="168" t="s">
        <v>84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x14ac:dyDescent="0.25">
      <c r="A2" s="167"/>
      <c r="B2" s="143" t="s">
        <v>85</v>
      </c>
      <c r="C2" s="143" t="s">
        <v>86</v>
      </c>
      <c r="D2" s="143" t="s">
        <v>87</v>
      </c>
      <c r="E2" s="143" t="s">
        <v>88</v>
      </c>
      <c r="F2" s="143" t="s">
        <v>89</v>
      </c>
      <c r="G2" s="143" t="s">
        <v>90</v>
      </c>
      <c r="H2" s="143" t="s">
        <v>91</v>
      </c>
      <c r="I2" s="143" t="s">
        <v>92</v>
      </c>
      <c r="J2" s="143" t="s">
        <v>93</v>
      </c>
      <c r="K2" s="143" t="s">
        <v>94</v>
      </c>
      <c r="L2" s="143" t="s">
        <v>95</v>
      </c>
      <c r="M2" s="143" t="s">
        <v>96</v>
      </c>
      <c r="N2" s="143" t="s">
        <v>97</v>
      </c>
    </row>
    <row r="3" spans="1:14" x14ac:dyDescent="0.25">
      <c r="A3" s="167"/>
      <c r="B3" s="143" t="s">
        <v>98</v>
      </c>
      <c r="C3" s="143" t="s">
        <v>98</v>
      </c>
      <c r="D3" s="143" t="s">
        <v>98</v>
      </c>
      <c r="E3" s="143" t="s">
        <v>98</v>
      </c>
      <c r="F3" s="143" t="s">
        <v>98</v>
      </c>
      <c r="G3" s="143" t="s">
        <v>98</v>
      </c>
      <c r="H3" s="143" t="s">
        <v>98</v>
      </c>
      <c r="I3" s="143" t="s">
        <v>98</v>
      </c>
      <c r="J3" s="143" t="s">
        <v>98</v>
      </c>
      <c r="K3" s="143" t="s">
        <v>98</v>
      </c>
      <c r="L3" s="143" t="s">
        <v>98</v>
      </c>
      <c r="M3" s="143" t="s">
        <v>98</v>
      </c>
      <c r="N3" s="143" t="s">
        <v>98</v>
      </c>
    </row>
    <row r="4" spans="1:14" x14ac:dyDescent="0.25">
      <c r="A4" s="144" t="s">
        <v>99</v>
      </c>
      <c r="B4" s="146">
        <v>54</v>
      </c>
      <c r="C4" s="146">
        <v>2</v>
      </c>
      <c r="D4" s="146">
        <v>59</v>
      </c>
      <c r="E4" s="146">
        <v>0</v>
      </c>
      <c r="F4" s="146">
        <v>58</v>
      </c>
      <c r="G4" s="146">
        <v>0</v>
      </c>
      <c r="H4" s="146">
        <v>50</v>
      </c>
      <c r="I4" s="146">
        <v>0</v>
      </c>
      <c r="J4" s="146">
        <v>63</v>
      </c>
      <c r="K4" s="146">
        <v>0</v>
      </c>
      <c r="L4" s="146">
        <v>58</v>
      </c>
      <c r="M4" s="146">
        <v>3</v>
      </c>
      <c r="N4" s="145">
        <v>54</v>
      </c>
    </row>
    <row r="5" spans="1:14" x14ac:dyDescent="0.25">
      <c r="A5" s="144" t="s">
        <v>100</v>
      </c>
      <c r="B5" s="146">
        <v>34</v>
      </c>
      <c r="C5" s="146">
        <v>0</v>
      </c>
      <c r="D5" s="146">
        <v>23</v>
      </c>
      <c r="E5" s="146">
        <v>0</v>
      </c>
      <c r="F5" s="146">
        <v>34</v>
      </c>
      <c r="G5" s="146">
        <v>0</v>
      </c>
      <c r="H5" s="146">
        <v>25</v>
      </c>
      <c r="I5" s="146">
        <v>0</v>
      </c>
      <c r="J5" s="146">
        <v>34</v>
      </c>
      <c r="K5" s="146">
        <v>0</v>
      </c>
      <c r="L5" s="146">
        <v>45</v>
      </c>
      <c r="M5" s="146">
        <v>0</v>
      </c>
      <c r="N5" s="145">
        <v>34</v>
      </c>
    </row>
    <row r="6" spans="1:14" x14ac:dyDescent="0.25">
      <c r="A6" s="144" t="s">
        <v>101</v>
      </c>
      <c r="B6" s="146">
        <v>73</v>
      </c>
      <c r="C6" s="146">
        <v>0</v>
      </c>
      <c r="D6" s="146">
        <v>71</v>
      </c>
      <c r="E6" s="146">
        <v>0</v>
      </c>
      <c r="F6" s="146">
        <v>90</v>
      </c>
      <c r="G6" s="146">
        <v>3</v>
      </c>
      <c r="H6" s="146">
        <v>112</v>
      </c>
      <c r="I6" s="146">
        <v>1</v>
      </c>
      <c r="J6" s="146">
        <v>99</v>
      </c>
      <c r="K6" s="146">
        <v>5</v>
      </c>
      <c r="L6" s="146">
        <v>72</v>
      </c>
      <c r="M6" s="146">
        <v>1</v>
      </c>
      <c r="N6" s="145">
        <v>84</v>
      </c>
    </row>
    <row r="7" spans="1:14" x14ac:dyDescent="0.25">
      <c r="A7" s="144" t="s">
        <v>102</v>
      </c>
      <c r="B7" s="146">
        <v>2</v>
      </c>
      <c r="C7" s="146">
        <v>0</v>
      </c>
      <c r="D7" s="146">
        <v>2</v>
      </c>
      <c r="E7" s="146">
        <v>0</v>
      </c>
      <c r="F7" s="146">
        <v>1</v>
      </c>
      <c r="G7" s="146">
        <v>0</v>
      </c>
      <c r="H7" s="146">
        <v>1</v>
      </c>
      <c r="I7" s="146">
        <v>0</v>
      </c>
      <c r="J7" s="146">
        <v>0</v>
      </c>
      <c r="K7" s="146">
        <v>0</v>
      </c>
      <c r="L7" s="146">
        <v>0</v>
      </c>
      <c r="M7" s="146">
        <v>1</v>
      </c>
      <c r="N7" s="145">
        <v>1</v>
      </c>
    </row>
    <row r="8" spans="1:14" x14ac:dyDescent="0.25">
      <c r="A8" s="144" t="s">
        <v>111</v>
      </c>
      <c r="B8" s="146">
        <v>53</v>
      </c>
      <c r="C8" s="146">
        <v>0</v>
      </c>
      <c r="D8" s="146">
        <v>53</v>
      </c>
      <c r="E8" s="146">
        <v>1</v>
      </c>
      <c r="F8" s="146">
        <v>66</v>
      </c>
      <c r="G8" s="146">
        <v>1</v>
      </c>
      <c r="H8" s="146">
        <v>67</v>
      </c>
      <c r="I8" s="146">
        <v>0</v>
      </c>
      <c r="J8" s="146">
        <v>63</v>
      </c>
      <c r="K8" s="146">
        <v>2</v>
      </c>
      <c r="L8" s="146">
        <v>64</v>
      </c>
      <c r="M8" s="146">
        <v>2</v>
      </c>
      <c r="N8" s="145">
        <v>40</v>
      </c>
    </row>
    <row r="9" spans="1:14" x14ac:dyDescent="0.25">
      <c r="A9" s="144" t="s">
        <v>103</v>
      </c>
      <c r="B9" s="146">
        <v>0</v>
      </c>
      <c r="C9" s="146">
        <v>0</v>
      </c>
      <c r="D9" s="146">
        <v>1</v>
      </c>
      <c r="E9" s="146">
        <v>0</v>
      </c>
      <c r="F9" s="146">
        <v>1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5">
        <v>0</v>
      </c>
    </row>
    <row r="10" spans="1:14" x14ac:dyDescent="0.25">
      <c r="A10" s="144" t="s">
        <v>104</v>
      </c>
      <c r="B10" s="146">
        <v>48</v>
      </c>
      <c r="C10" s="146">
        <v>6</v>
      </c>
      <c r="D10" s="146">
        <v>60</v>
      </c>
      <c r="E10" s="146">
        <v>0</v>
      </c>
      <c r="F10" s="146">
        <v>53</v>
      </c>
      <c r="G10" s="146">
        <v>1</v>
      </c>
      <c r="H10" s="146">
        <v>76</v>
      </c>
      <c r="I10" s="146">
        <v>1</v>
      </c>
      <c r="J10" s="146">
        <v>87</v>
      </c>
      <c r="K10" s="146">
        <v>1</v>
      </c>
      <c r="L10" s="146">
        <v>79</v>
      </c>
      <c r="M10" s="146">
        <v>0</v>
      </c>
      <c r="N10" s="145">
        <v>52</v>
      </c>
    </row>
    <row r="11" spans="1:14" x14ac:dyDescent="0.25">
      <c r="A11" s="144" t="s">
        <v>105</v>
      </c>
      <c r="B11" s="146">
        <v>15</v>
      </c>
      <c r="C11" s="146">
        <v>0</v>
      </c>
      <c r="D11" s="146">
        <v>10</v>
      </c>
      <c r="E11" s="146">
        <v>3</v>
      </c>
      <c r="F11" s="146">
        <v>16</v>
      </c>
      <c r="G11" s="146">
        <v>0</v>
      </c>
      <c r="H11" s="146">
        <v>15</v>
      </c>
      <c r="I11" s="146">
        <v>0</v>
      </c>
      <c r="J11" s="146">
        <v>13</v>
      </c>
      <c r="K11" s="146">
        <v>0</v>
      </c>
      <c r="L11" s="146">
        <v>11</v>
      </c>
      <c r="M11" s="146">
        <v>0</v>
      </c>
      <c r="N11" s="145">
        <v>5</v>
      </c>
    </row>
    <row r="12" spans="1:14" x14ac:dyDescent="0.25">
      <c r="A12" s="144" t="s">
        <v>106</v>
      </c>
      <c r="B12" s="146">
        <v>66</v>
      </c>
      <c r="C12" s="146">
        <v>0</v>
      </c>
      <c r="D12" s="146">
        <v>64</v>
      </c>
      <c r="E12" s="146">
        <v>0</v>
      </c>
      <c r="F12" s="146">
        <v>64</v>
      </c>
      <c r="G12" s="146">
        <v>0</v>
      </c>
      <c r="H12" s="146">
        <v>76</v>
      </c>
      <c r="I12" s="146">
        <v>0</v>
      </c>
      <c r="J12" s="146">
        <v>58</v>
      </c>
      <c r="K12" s="146">
        <v>1</v>
      </c>
      <c r="L12" s="146">
        <v>73</v>
      </c>
      <c r="M12" s="146">
        <v>2</v>
      </c>
      <c r="N12" s="145">
        <v>59</v>
      </c>
    </row>
    <row r="13" spans="1:14" x14ac:dyDescent="0.25">
      <c r="A13" s="144" t="s">
        <v>107</v>
      </c>
      <c r="B13" s="146">
        <v>1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1</v>
      </c>
      <c r="I13" s="146">
        <v>0</v>
      </c>
      <c r="J13" s="146">
        <v>2</v>
      </c>
      <c r="K13" s="146">
        <v>0</v>
      </c>
      <c r="L13" s="146">
        <v>1</v>
      </c>
      <c r="M13" s="146">
        <v>0</v>
      </c>
      <c r="N13" s="145">
        <v>1</v>
      </c>
    </row>
    <row r="14" spans="1:14" x14ac:dyDescent="0.25">
      <c r="A14" s="144" t="s">
        <v>108</v>
      </c>
      <c r="B14" s="146">
        <v>2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1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5">
        <v>0</v>
      </c>
    </row>
    <row r="15" spans="1:14" x14ac:dyDescent="0.25">
      <c r="A15" s="144" t="s">
        <v>109</v>
      </c>
      <c r="B15" s="146">
        <v>3</v>
      </c>
      <c r="C15" s="146">
        <v>0</v>
      </c>
      <c r="D15" s="146">
        <v>5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5">
        <v>0</v>
      </c>
    </row>
    <row r="16" spans="1:14" x14ac:dyDescent="0.25">
      <c r="A16" s="144" t="s">
        <v>110</v>
      </c>
      <c r="B16" s="146">
        <v>6</v>
      </c>
      <c r="C16" s="146">
        <v>0</v>
      </c>
      <c r="D16" s="146">
        <v>4</v>
      </c>
      <c r="E16" s="146">
        <v>2</v>
      </c>
      <c r="F16" s="146">
        <v>4</v>
      </c>
      <c r="G16" s="146">
        <v>3</v>
      </c>
      <c r="H16" s="146">
        <v>9</v>
      </c>
      <c r="I16" s="146">
        <v>0</v>
      </c>
      <c r="J16" s="146">
        <v>7</v>
      </c>
      <c r="K16" s="146">
        <v>1</v>
      </c>
      <c r="L16" s="146">
        <v>4</v>
      </c>
      <c r="M16" s="146">
        <v>0</v>
      </c>
      <c r="N16" s="145">
        <v>7</v>
      </c>
    </row>
  </sheetData>
  <mergeCells count="2">
    <mergeCell ref="A1:A3"/>
    <mergeCell ref="B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26"/>
  <sheetViews>
    <sheetView workbookViewId="0">
      <pane xSplit="1" ySplit="5" topLeftCell="AH6" activePane="bottomRight" state="frozen"/>
      <selection pane="topRight" activeCell="B1" sqref="B1"/>
      <selection pane="bottomLeft" activeCell="A6" sqref="A6"/>
      <selection pane="bottomRight" activeCell="BD2" sqref="BD1:BG1048576"/>
    </sheetView>
  </sheetViews>
  <sheetFormatPr defaultRowHeight="17.25" x14ac:dyDescent="0.25"/>
  <cols>
    <col min="1" max="1" width="29.7109375" style="52" customWidth="1"/>
    <col min="2" max="5" width="13.7109375" style="52" customWidth="1"/>
    <col min="6" max="6" width="16.7109375" style="52" hidden="1" customWidth="1"/>
    <col min="7" max="7" width="16.42578125" style="52" hidden="1" customWidth="1"/>
    <col min="8" max="11" width="13.7109375" style="52" customWidth="1"/>
    <col min="12" max="12" width="15.7109375" style="52" hidden="1" customWidth="1"/>
    <col min="13" max="13" width="18.140625" style="52" hidden="1" customWidth="1"/>
    <col min="14" max="17" width="13.7109375" style="52" customWidth="1"/>
    <col min="18" max="18" width="16.140625" style="52" hidden="1" customWidth="1"/>
    <col min="19" max="19" width="16.85546875" style="52" hidden="1" customWidth="1"/>
    <col min="20" max="23" width="13.7109375" style="52" customWidth="1"/>
    <col min="24" max="24" width="17.85546875" style="52" hidden="1" customWidth="1"/>
    <col min="25" max="25" width="16.85546875" style="52" hidden="1" customWidth="1"/>
    <col min="26" max="29" width="13.7109375" style="52" customWidth="1"/>
    <col min="30" max="30" width="17.28515625" style="52" hidden="1" customWidth="1"/>
    <col min="31" max="31" width="15.85546875" style="52" hidden="1" customWidth="1"/>
    <col min="32" max="35" width="13.7109375" style="52" customWidth="1"/>
    <col min="36" max="36" width="17.7109375" style="52" hidden="1" customWidth="1"/>
    <col min="37" max="37" width="17.5703125" style="52" hidden="1" customWidth="1"/>
    <col min="38" max="38" width="10.5703125" style="52" customWidth="1"/>
    <col min="39" max="39" width="13.28515625" style="52" customWidth="1"/>
    <col min="40" max="40" width="11.7109375" style="52" customWidth="1"/>
    <col min="41" max="41" width="12.28515625" style="52" customWidth="1"/>
    <col min="42" max="43" width="12.28515625" style="52" hidden="1" customWidth="1"/>
    <col min="44" max="44" width="11.140625" style="52" customWidth="1"/>
    <col min="45" max="45" width="14.5703125" style="52" customWidth="1"/>
    <col min="46" max="46" width="14" style="52" customWidth="1"/>
    <col min="47" max="47" width="13.42578125" style="52" bestFit="1" customWidth="1"/>
    <col min="48" max="48" width="17.5703125" style="52" hidden="1" customWidth="1"/>
    <col min="49" max="49" width="14.85546875" style="52" hidden="1" customWidth="1"/>
    <col min="50" max="50" width="12.28515625" style="52" customWidth="1"/>
    <col min="51" max="52" width="13" style="52" customWidth="1"/>
    <col min="53" max="53" width="14.5703125" style="52" customWidth="1"/>
    <col min="54" max="54" width="14.85546875" style="52" hidden="1" customWidth="1"/>
    <col min="55" max="55" width="16.28515625" style="52" hidden="1" customWidth="1"/>
    <col min="56" max="56" width="12.28515625" style="52" hidden="1" customWidth="1"/>
    <col min="57" max="58" width="13" style="52" hidden="1" customWidth="1"/>
    <col min="59" max="59" width="14.5703125" style="52" hidden="1" customWidth="1"/>
    <col min="60" max="16384" width="9.140625" style="52"/>
  </cols>
  <sheetData>
    <row r="1" spans="1:59" s="54" customFormat="1" ht="99.95" customHeight="1" thickBot="1" x14ac:dyDescent="0.3">
      <c r="A1" s="182" t="s">
        <v>68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</row>
    <row r="2" spans="1:59" ht="34.5" customHeight="1" x14ac:dyDescent="0.25">
      <c r="A2" s="173"/>
      <c r="B2" s="1" t="s">
        <v>54</v>
      </c>
      <c r="C2" s="1" t="s">
        <v>47</v>
      </c>
      <c r="D2" s="176" t="s">
        <v>0</v>
      </c>
      <c r="E2" s="176"/>
      <c r="F2" s="176" t="s">
        <v>0</v>
      </c>
      <c r="G2" s="176"/>
      <c r="H2" s="1" t="s">
        <v>54</v>
      </c>
      <c r="I2" s="1" t="s">
        <v>47</v>
      </c>
      <c r="J2" s="176" t="s">
        <v>0</v>
      </c>
      <c r="K2" s="176"/>
      <c r="L2" s="176" t="s">
        <v>0</v>
      </c>
      <c r="M2" s="176"/>
      <c r="N2" s="1" t="s">
        <v>54</v>
      </c>
      <c r="O2" s="1" t="s">
        <v>47</v>
      </c>
      <c r="P2" s="176" t="s">
        <v>0</v>
      </c>
      <c r="Q2" s="176"/>
      <c r="R2" s="176" t="s">
        <v>0</v>
      </c>
      <c r="S2" s="176"/>
      <c r="T2" s="1" t="s">
        <v>54</v>
      </c>
      <c r="U2" s="1" t="s">
        <v>47</v>
      </c>
      <c r="V2" s="176" t="s">
        <v>0</v>
      </c>
      <c r="W2" s="156"/>
      <c r="X2" s="176" t="s">
        <v>0</v>
      </c>
      <c r="Y2" s="176"/>
      <c r="Z2" s="96" t="s">
        <v>54</v>
      </c>
      <c r="AA2" s="95" t="s">
        <v>47</v>
      </c>
      <c r="AB2" s="176" t="s">
        <v>0</v>
      </c>
      <c r="AC2" s="156"/>
      <c r="AD2" s="176" t="s">
        <v>0</v>
      </c>
      <c r="AE2" s="176"/>
      <c r="AF2" s="95" t="s">
        <v>54</v>
      </c>
      <c r="AG2" s="127" t="s">
        <v>47</v>
      </c>
      <c r="AH2" s="176" t="s">
        <v>0</v>
      </c>
      <c r="AI2" s="176"/>
      <c r="AJ2" s="159" t="s">
        <v>0</v>
      </c>
      <c r="AK2" s="156"/>
      <c r="AL2" s="95" t="s">
        <v>54</v>
      </c>
      <c r="AM2" s="127" t="s">
        <v>47</v>
      </c>
      <c r="AN2" s="176" t="s">
        <v>0</v>
      </c>
      <c r="AO2" s="156"/>
      <c r="AP2" s="176" t="s">
        <v>0</v>
      </c>
      <c r="AQ2" s="156"/>
      <c r="AR2" s="96" t="s">
        <v>54</v>
      </c>
      <c r="AS2" s="95" t="s">
        <v>47</v>
      </c>
      <c r="AT2" s="176" t="s">
        <v>0</v>
      </c>
      <c r="AU2" s="156"/>
      <c r="AV2" s="176" t="s">
        <v>0</v>
      </c>
      <c r="AW2" s="177"/>
      <c r="AX2" s="102" t="s">
        <v>54</v>
      </c>
      <c r="AY2" s="100" t="s">
        <v>47</v>
      </c>
      <c r="AZ2" s="176" t="s">
        <v>0</v>
      </c>
      <c r="BA2" s="156"/>
      <c r="BB2" s="176" t="s">
        <v>0</v>
      </c>
      <c r="BC2" s="177"/>
      <c r="BD2" s="149" t="s">
        <v>54</v>
      </c>
      <c r="BE2" s="150" t="s">
        <v>47</v>
      </c>
      <c r="BF2" s="176" t="s">
        <v>0</v>
      </c>
      <c r="BG2" s="156"/>
    </row>
    <row r="3" spans="1:59" ht="51.75" customHeight="1" x14ac:dyDescent="0.25">
      <c r="A3" s="174"/>
      <c r="B3" s="180" t="s">
        <v>1</v>
      </c>
      <c r="C3" s="180"/>
      <c r="D3" s="74" t="s">
        <v>151</v>
      </c>
      <c r="E3" s="74" t="s">
        <v>151</v>
      </c>
      <c r="F3" s="97" t="s">
        <v>152</v>
      </c>
      <c r="G3" s="101" t="s">
        <v>152</v>
      </c>
      <c r="H3" s="152" t="s">
        <v>3</v>
      </c>
      <c r="I3" s="153"/>
      <c r="J3" s="73" t="s">
        <v>69</v>
      </c>
      <c r="K3" s="101" t="s">
        <v>69</v>
      </c>
      <c r="L3" s="97" t="s">
        <v>153</v>
      </c>
      <c r="M3" s="101" t="s">
        <v>153</v>
      </c>
      <c r="N3" s="169" t="s">
        <v>5</v>
      </c>
      <c r="O3" s="153"/>
      <c r="P3" s="74" t="s">
        <v>154</v>
      </c>
      <c r="Q3" s="74" t="s">
        <v>154</v>
      </c>
      <c r="R3" s="97" t="s">
        <v>134</v>
      </c>
      <c r="S3" s="101" t="s">
        <v>134</v>
      </c>
      <c r="T3" s="152" t="s">
        <v>7</v>
      </c>
      <c r="U3" s="153"/>
      <c r="V3" s="74" t="s">
        <v>64</v>
      </c>
      <c r="W3" s="74" t="s">
        <v>64</v>
      </c>
      <c r="X3" s="107" t="s">
        <v>135</v>
      </c>
      <c r="Y3" s="107" t="s">
        <v>135</v>
      </c>
      <c r="Z3" s="152" t="s">
        <v>49</v>
      </c>
      <c r="AA3" s="153"/>
      <c r="AB3" s="74" t="s">
        <v>65</v>
      </c>
      <c r="AC3" s="74" t="s">
        <v>65</v>
      </c>
      <c r="AD3" s="97" t="s">
        <v>136</v>
      </c>
      <c r="AE3" s="101" t="s">
        <v>136</v>
      </c>
      <c r="AF3" s="152" t="s">
        <v>55</v>
      </c>
      <c r="AG3" s="153"/>
      <c r="AH3" s="74" t="s">
        <v>66</v>
      </c>
      <c r="AI3" s="74" t="s">
        <v>66</v>
      </c>
      <c r="AJ3" s="74" t="s">
        <v>137</v>
      </c>
      <c r="AK3" s="74" t="s">
        <v>137</v>
      </c>
      <c r="AL3" s="152" t="s">
        <v>76</v>
      </c>
      <c r="AM3" s="153"/>
      <c r="AN3" s="74" t="s">
        <v>150</v>
      </c>
      <c r="AO3" s="74" t="s">
        <v>150</v>
      </c>
      <c r="AP3" s="74" t="s">
        <v>138</v>
      </c>
      <c r="AQ3" s="74" t="s">
        <v>138</v>
      </c>
      <c r="AR3" s="152" t="s">
        <v>80</v>
      </c>
      <c r="AS3" s="153"/>
      <c r="AT3" s="74" t="s">
        <v>78</v>
      </c>
      <c r="AU3" s="94" t="s">
        <v>77</v>
      </c>
      <c r="AV3" s="74" t="s">
        <v>139</v>
      </c>
      <c r="AW3" s="74" t="s">
        <v>139</v>
      </c>
      <c r="AX3" s="152" t="s">
        <v>148</v>
      </c>
      <c r="AY3" s="153"/>
      <c r="AZ3" s="74" t="s">
        <v>81</v>
      </c>
      <c r="BA3" s="74" t="s">
        <v>81</v>
      </c>
      <c r="BB3" s="74" t="s">
        <v>140</v>
      </c>
      <c r="BC3" s="74" t="s">
        <v>140</v>
      </c>
      <c r="BD3" s="152" t="s">
        <v>161</v>
      </c>
      <c r="BE3" s="153"/>
      <c r="BF3" s="74" t="s">
        <v>163</v>
      </c>
      <c r="BG3" s="74" t="s">
        <v>163</v>
      </c>
    </row>
    <row r="4" spans="1:59" ht="18" thickBot="1" x14ac:dyDescent="0.3">
      <c r="A4" s="175"/>
      <c r="B4" s="181"/>
      <c r="C4" s="181"/>
      <c r="D4" s="2" t="s">
        <v>9</v>
      </c>
      <c r="E4" s="3" t="s">
        <v>10</v>
      </c>
      <c r="F4" s="2" t="s">
        <v>9</v>
      </c>
      <c r="G4" s="5" t="s">
        <v>10</v>
      </c>
      <c r="H4" s="154"/>
      <c r="I4" s="155"/>
      <c r="J4" s="2" t="s">
        <v>9</v>
      </c>
      <c r="K4" s="3" t="s">
        <v>10</v>
      </c>
      <c r="L4" s="2" t="s">
        <v>9</v>
      </c>
      <c r="M4" s="3" t="s">
        <v>10</v>
      </c>
      <c r="N4" s="170"/>
      <c r="O4" s="155"/>
      <c r="P4" s="2" t="s">
        <v>9</v>
      </c>
      <c r="Q4" s="3" t="s">
        <v>10</v>
      </c>
      <c r="R4" s="2" t="s">
        <v>9</v>
      </c>
      <c r="S4" s="5" t="s">
        <v>10</v>
      </c>
      <c r="T4" s="154"/>
      <c r="U4" s="155"/>
      <c r="V4" s="2" t="s">
        <v>9</v>
      </c>
      <c r="W4" s="4" t="s">
        <v>10</v>
      </c>
      <c r="X4" s="2" t="s">
        <v>9</v>
      </c>
      <c r="Y4" s="4" t="s">
        <v>10</v>
      </c>
      <c r="Z4" s="154"/>
      <c r="AA4" s="155"/>
      <c r="AB4" s="2" t="s">
        <v>9</v>
      </c>
      <c r="AC4" s="4" t="s">
        <v>10</v>
      </c>
      <c r="AD4" s="2" t="s">
        <v>9</v>
      </c>
      <c r="AE4" s="4" t="s">
        <v>10</v>
      </c>
      <c r="AF4" s="154"/>
      <c r="AG4" s="155"/>
      <c r="AH4" s="2" t="s">
        <v>9</v>
      </c>
      <c r="AI4" s="4" t="s">
        <v>10</v>
      </c>
      <c r="AJ4" s="2" t="s">
        <v>9</v>
      </c>
      <c r="AK4" s="4" t="s">
        <v>10</v>
      </c>
      <c r="AL4" s="154"/>
      <c r="AM4" s="155"/>
      <c r="AN4" s="2" t="s">
        <v>9</v>
      </c>
      <c r="AO4" s="4" t="s">
        <v>10</v>
      </c>
      <c r="AP4" s="2" t="s">
        <v>9</v>
      </c>
      <c r="AQ4" s="4" t="s">
        <v>10</v>
      </c>
      <c r="AR4" s="154"/>
      <c r="AS4" s="155"/>
      <c r="AT4" s="128" t="s">
        <v>9</v>
      </c>
      <c r="AU4" s="14" t="s">
        <v>10</v>
      </c>
      <c r="AV4" s="16" t="s">
        <v>9</v>
      </c>
      <c r="AW4" s="47" t="s">
        <v>10</v>
      </c>
      <c r="AX4" s="154"/>
      <c r="AY4" s="155"/>
      <c r="AZ4" s="128" t="s">
        <v>9</v>
      </c>
      <c r="BA4" s="14" t="s">
        <v>10</v>
      </c>
      <c r="BB4" s="16" t="s">
        <v>9</v>
      </c>
      <c r="BC4" s="47" t="s">
        <v>10</v>
      </c>
      <c r="BD4" s="154"/>
      <c r="BE4" s="155"/>
      <c r="BF4" s="128" t="s">
        <v>9</v>
      </c>
      <c r="BG4" s="14" t="s">
        <v>10</v>
      </c>
    </row>
    <row r="5" spans="1:59" ht="15.95" customHeight="1" thickBot="1" x14ac:dyDescent="0.3">
      <c r="A5" s="171" t="s">
        <v>26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98"/>
      <c r="Y5" s="98"/>
      <c r="Z5" s="58"/>
      <c r="AA5" s="59"/>
      <c r="AB5" s="59"/>
      <c r="AC5" s="60"/>
      <c r="AD5" s="59"/>
      <c r="AE5" s="59"/>
      <c r="AF5" s="58"/>
      <c r="AG5" s="59"/>
      <c r="AH5" s="59"/>
      <c r="AI5" s="60"/>
      <c r="AJ5" s="59"/>
      <c r="AK5" s="59"/>
      <c r="AL5" s="86"/>
      <c r="AM5" s="59"/>
      <c r="AN5" s="59"/>
      <c r="AO5" s="60"/>
      <c r="AP5" s="59"/>
      <c r="AQ5" s="59"/>
      <c r="AR5" s="93"/>
      <c r="AS5" s="59"/>
      <c r="AT5" s="59"/>
      <c r="AU5" s="178"/>
      <c r="AV5" s="178"/>
      <c r="AW5" s="179"/>
      <c r="AX5" s="103"/>
      <c r="AY5" s="59"/>
      <c r="AZ5" s="59"/>
      <c r="BA5" s="178"/>
      <c r="BB5" s="178"/>
      <c r="BC5" s="179"/>
      <c r="BD5" s="151"/>
      <c r="BE5" s="59"/>
      <c r="BF5" s="59"/>
    </row>
    <row r="6" spans="1:59" ht="15.95" customHeight="1" thickBot="1" x14ac:dyDescent="0.3">
      <c r="A6" s="61" t="s">
        <v>27</v>
      </c>
      <c r="B6" s="34">
        <v>40</v>
      </c>
      <c r="C6" s="34">
        <v>28</v>
      </c>
      <c r="D6" s="34">
        <v>0</v>
      </c>
      <c r="E6" s="8">
        <v>0.32</v>
      </c>
      <c r="F6" s="9">
        <v>0</v>
      </c>
      <c r="G6" s="115">
        <f t="shared" ref="G6:G15" si="0">F6/C6</f>
        <v>0</v>
      </c>
      <c r="H6" s="34">
        <v>57</v>
      </c>
      <c r="I6" s="34">
        <v>50</v>
      </c>
      <c r="J6" s="34">
        <v>0</v>
      </c>
      <c r="K6" s="8">
        <v>0.25</v>
      </c>
      <c r="L6" s="9">
        <v>0</v>
      </c>
      <c r="M6" s="115">
        <f t="shared" ref="M6:M15" si="1">L6/I6</f>
        <v>0</v>
      </c>
      <c r="N6" s="34">
        <v>47</v>
      </c>
      <c r="O6" s="34">
        <v>45</v>
      </c>
      <c r="P6" s="34">
        <v>1</v>
      </c>
      <c r="Q6" s="8">
        <v>0.21</v>
      </c>
      <c r="R6" s="9">
        <v>0</v>
      </c>
      <c r="S6" s="115">
        <f t="shared" ref="S6:S15" si="2">R6/O6</f>
        <v>0</v>
      </c>
      <c r="T6" s="34">
        <v>46</v>
      </c>
      <c r="U6" s="34">
        <v>37</v>
      </c>
      <c r="V6" s="34">
        <v>1</v>
      </c>
      <c r="W6" s="8">
        <v>0.17</v>
      </c>
      <c r="X6" s="9">
        <v>2</v>
      </c>
      <c r="Y6" s="115">
        <f t="shared" ref="Y6:Y15" si="3">X6/U6</f>
        <v>5.4054054054054057E-2</v>
      </c>
      <c r="Z6" s="34">
        <v>62</v>
      </c>
      <c r="AA6" s="34">
        <v>52</v>
      </c>
      <c r="AB6" s="34">
        <v>0</v>
      </c>
      <c r="AC6" s="8">
        <f>AB6/AA6</f>
        <v>0</v>
      </c>
      <c r="AD6" s="9">
        <v>0</v>
      </c>
      <c r="AE6" s="115">
        <f t="shared" ref="AE6:AE15" si="4">AD6/AA6</f>
        <v>0</v>
      </c>
      <c r="AF6" s="34">
        <v>57</v>
      </c>
      <c r="AG6" s="34">
        <v>53</v>
      </c>
      <c r="AH6" s="34">
        <v>0</v>
      </c>
      <c r="AI6" s="8">
        <f>AH6/AG6</f>
        <v>0</v>
      </c>
      <c r="AJ6" s="9">
        <v>0</v>
      </c>
      <c r="AK6" s="115">
        <f t="shared" ref="AK6:AK15" si="5">AJ6/AG6</f>
        <v>0</v>
      </c>
      <c r="AL6" s="34">
        <v>47</v>
      </c>
      <c r="AM6" s="34">
        <v>45</v>
      </c>
      <c r="AN6" s="34">
        <v>1</v>
      </c>
      <c r="AO6" s="8">
        <f>AN6/AM6</f>
        <v>2.2222222222222223E-2</v>
      </c>
      <c r="AP6" s="9">
        <v>0</v>
      </c>
      <c r="AQ6" s="115">
        <f t="shared" ref="AQ6:AQ15" si="6">AP6/AM6</f>
        <v>0</v>
      </c>
      <c r="AR6" s="34">
        <v>47</v>
      </c>
      <c r="AS6" s="34">
        <v>43</v>
      </c>
      <c r="AT6" s="34">
        <v>0</v>
      </c>
      <c r="AU6" s="8">
        <f>AT6/AS6</f>
        <v>0</v>
      </c>
      <c r="AV6" s="9">
        <v>0</v>
      </c>
      <c r="AW6" s="115">
        <f t="shared" ref="AW6:AW15" si="7">AV6/AS6</f>
        <v>0</v>
      </c>
      <c r="AX6" s="34">
        <v>71</v>
      </c>
      <c r="AY6" s="34">
        <v>68</v>
      </c>
      <c r="AZ6" s="34">
        <v>1</v>
      </c>
      <c r="BA6" s="8">
        <f>AZ6/AY6</f>
        <v>1.4705882352941176E-2</v>
      </c>
      <c r="BB6" s="9">
        <v>0</v>
      </c>
      <c r="BC6" s="115">
        <f t="shared" ref="BC6:BC15" si="8">BB6/AY6</f>
        <v>0</v>
      </c>
      <c r="BD6" s="34"/>
      <c r="BE6" s="34"/>
      <c r="BF6" s="34">
        <v>1</v>
      </c>
      <c r="BG6" s="8" t="e">
        <f>BF6/BE6</f>
        <v>#DIV/0!</v>
      </c>
    </row>
    <row r="7" spans="1:59" ht="15.95" customHeight="1" thickBot="1" x14ac:dyDescent="0.3">
      <c r="A7" s="62" t="s">
        <v>28</v>
      </c>
      <c r="B7" s="14">
        <v>342</v>
      </c>
      <c r="C7" s="14">
        <v>320</v>
      </c>
      <c r="D7" s="34">
        <v>52</v>
      </c>
      <c r="E7" s="15">
        <v>0.2</v>
      </c>
      <c r="F7" s="9">
        <v>12</v>
      </c>
      <c r="G7" s="115">
        <f t="shared" si="0"/>
        <v>3.7499999999999999E-2</v>
      </c>
      <c r="H7" s="14">
        <v>358</v>
      </c>
      <c r="I7" s="14">
        <v>348</v>
      </c>
      <c r="J7" s="34">
        <v>51</v>
      </c>
      <c r="K7" s="15">
        <v>0.16</v>
      </c>
      <c r="L7" s="9">
        <v>13</v>
      </c>
      <c r="M7" s="115">
        <f t="shared" si="1"/>
        <v>3.7356321839080463E-2</v>
      </c>
      <c r="N7" s="14">
        <v>367</v>
      </c>
      <c r="O7" s="14">
        <v>358</v>
      </c>
      <c r="P7" s="34">
        <v>39</v>
      </c>
      <c r="Q7" s="15">
        <v>0.23</v>
      </c>
      <c r="R7" s="9">
        <v>11</v>
      </c>
      <c r="S7" s="115">
        <f t="shared" si="2"/>
        <v>3.0726256983240222E-2</v>
      </c>
      <c r="T7" s="14">
        <v>451</v>
      </c>
      <c r="U7" s="14">
        <v>433</v>
      </c>
      <c r="V7" s="34">
        <v>64</v>
      </c>
      <c r="W7" s="15">
        <v>0.15</v>
      </c>
      <c r="X7" s="9">
        <v>17</v>
      </c>
      <c r="Y7" s="115">
        <f t="shared" si="3"/>
        <v>3.9260969976905313E-2</v>
      </c>
      <c r="Z7" s="14">
        <v>439</v>
      </c>
      <c r="AA7" s="14">
        <v>426</v>
      </c>
      <c r="AB7" s="34">
        <v>53</v>
      </c>
      <c r="AC7" s="15">
        <f t="shared" ref="AC7:AC15" si="9">AB7/AA7</f>
        <v>0.12441314553990611</v>
      </c>
      <c r="AD7" s="9">
        <v>16</v>
      </c>
      <c r="AE7" s="115">
        <f t="shared" si="4"/>
        <v>3.7558685446009391E-2</v>
      </c>
      <c r="AF7" s="14">
        <v>429</v>
      </c>
      <c r="AG7" s="14">
        <v>421</v>
      </c>
      <c r="AH7" s="34">
        <v>59</v>
      </c>
      <c r="AI7" s="15">
        <f t="shared" ref="AI7:AI15" si="10">AH7/AG7</f>
        <v>0.14014251781472684</v>
      </c>
      <c r="AJ7" s="9">
        <v>12</v>
      </c>
      <c r="AK7" s="115">
        <f t="shared" si="5"/>
        <v>2.8503562945368172E-2</v>
      </c>
      <c r="AL7" s="14">
        <v>471</v>
      </c>
      <c r="AM7" s="14">
        <v>467</v>
      </c>
      <c r="AN7" s="34">
        <v>57</v>
      </c>
      <c r="AO7" s="15">
        <f t="shared" ref="AO7:AO15" si="11">AN7/AM7</f>
        <v>0.12205567451820129</v>
      </c>
      <c r="AP7" s="9">
        <v>19</v>
      </c>
      <c r="AQ7" s="115">
        <f t="shared" si="6"/>
        <v>4.068522483940043E-2</v>
      </c>
      <c r="AR7" s="14">
        <v>430</v>
      </c>
      <c r="AS7" s="14">
        <v>415</v>
      </c>
      <c r="AT7" s="34">
        <v>47</v>
      </c>
      <c r="AU7" s="15">
        <f t="shared" ref="AU7:AU15" si="12">AT7/AS7</f>
        <v>0.11325301204819277</v>
      </c>
      <c r="AV7" s="9">
        <v>19</v>
      </c>
      <c r="AW7" s="115">
        <f t="shared" si="7"/>
        <v>4.5783132530120479E-2</v>
      </c>
      <c r="AX7" s="14">
        <v>493</v>
      </c>
      <c r="AY7" s="14">
        <v>470</v>
      </c>
      <c r="AZ7" s="34">
        <v>48</v>
      </c>
      <c r="BA7" s="15">
        <f t="shared" ref="BA7:BA15" si="13">AZ7/AY7</f>
        <v>0.10212765957446808</v>
      </c>
      <c r="BB7" s="9">
        <v>9</v>
      </c>
      <c r="BC7" s="115">
        <f t="shared" si="8"/>
        <v>1.9148936170212766E-2</v>
      </c>
      <c r="BD7" s="14"/>
      <c r="BE7" s="14"/>
      <c r="BF7" s="34">
        <v>58</v>
      </c>
      <c r="BG7" s="15" t="e">
        <f t="shared" ref="BG7:BG13" si="14">BF7/BE7</f>
        <v>#DIV/0!</v>
      </c>
    </row>
    <row r="8" spans="1:59" ht="15.95" customHeight="1" thickBot="1" x14ac:dyDescent="0.3">
      <c r="A8" s="62" t="s">
        <v>29</v>
      </c>
      <c r="B8" s="14">
        <v>70</v>
      </c>
      <c r="C8" s="14">
        <v>64</v>
      </c>
      <c r="D8" s="34">
        <v>7</v>
      </c>
      <c r="E8" s="15">
        <v>0.13</v>
      </c>
      <c r="F8" s="9">
        <v>2</v>
      </c>
      <c r="G8" s="115">
        <f t="shared" si="0"/>
        <v>3.125E-2</v>
      </c>
      <c r="H8" s="14">
        <v>66</v>
      </c>
      <c r="I8" s="14">
        <v>60</v>
      </c>
      <c r="J8" s="34">
        <v>11</v>
      </c>
      <c r="K8" s="15">
        <v>0.34</v>
      </c>
      <c r="L8" s="9">
        <v>1</v>
      </c>
      <c r="M8" s="115">
        <f t="shared" si="1"/>
        <v>1.6666666666666666E-2</v>
      </c>
      <c r="N8" s="14">
        <v>87</v>
      </c>
      <c r="O8" s="14">
        <v>78</v>
      </c>
      <c r="P8" s="34">
        <v>12</v>
      </c>
      <c r="Q8" s="15">
        <v>0.23</v>
      </c>
      <c r="R8" s="9">
        <v>1</v>
      </c>
      <c r="S8" s="115">
        <f t="shared" si="2"/>
        <v>1.282051282051282E-2</v>
      </c>
      <c r="T8" s="14">
        <v>71</v>
      </c>
      <c r="U8" s="14">
        <v>69</v>
      </c>
      <c r="V8" s="34">
        <v>12</v>
      </c>
      <c r="W8" s="15">
        <v>0.27</v>
      </c>
      <c r="X8" s="9">
        <v>3</v>
      </c>
      <c r="Y8" s="115">
        <f t="shared" si="3"/>
        <v>4.3478260869565216E-2</v>
      </c>
      <c r="Z8" s="14">
        <v>62</v>
      </c>
      <c r="AA8" s="14">
        <v>61</v>
      </c>
      <c r="AB8" s="34">
        <v>17</v>
      </c>
      <c r="AC8" s="15">
        <f t="shared" si="9"/>
        <v>0.27868852459016391</v>
      </c>
      <c r="AD8" s="9">
        <v>4</v>
      </c>
      <c r="AE8" s="115">
        <f t="shared" si="4"/>
        <v>6.5573770491803282E-2</v>
      </c>
      <c r="AF8" s="14">
        <v>84</v>
      </c>
      <c r="AG8" s="14">
        <v>81</v>
      </c>
      <c r="AH8" s="34">
        <v>10</v>
      </c>
      <c r="AI8" s="15">
        <f t="shared" si="10"/>
        <v>0.12345679012345678</v>
      </c>
      <c r="AJ8" s="9">
        <v>0</v>
      </c>
      <c r="AK8" s="115">
        <f t="shared" si="5"/>
        <v>0</v>
      </c>
      <c r="AL8" s="14">
        <v>80</v>
      </c>
      <c r="AM8" s="14">
        <v>79</v>
      </c>
      <c r="AN8" s="34">
        <v>12</v>
      </c>
      <c r="AO8" s="15">
        <f t="shared" si="11"/>
        <v>0.15189873417721519</v>
      </c>
      <c r="AP8" s="9">
        <v>7</v>
      </c>
      <c r="AQ8" s="115">
        <f t="shared" si="6"/>
        <v>8.8607594936708861E-2</v>
      </c>
      <c r="AR8" s="14">
        <v>65</v>
      </c>
      <c r="AS8" s="14">
        <v>64</v>
      </c>
      <c r="AT8" s="34">
        <v>12</v>
      </c>
      <c r="AU8" s="15">
        <f t="shared" si="12"/>
        <v>0.1875</v>
      </c>
      <c r="AV8" s="9">
        <v>2</v>
      </c>
      <c r="AW8" s="115">
        <f t="shared" si="7"/>
        <v>3.125E-2</v>
      </c>
      <c r="AX8" s="14">
        <v>65</v>
      </c>
      <c r="AY8" s="14">
        <v>65</v>
      </c>
      <c r="AZ8" s="34">
        <v>8</v>
      </c>
      <c r="BA8" s="15">
        <f t="shared" si="13"/>
        <v>0.12307692307692308</v>
      </c>
      <c r="BB8" s="9">
        <v>3</v>
      </c>
      <c r="BC8" s="115">
        <f t="shared" si="8"/>
        <v>4.6153846153846156E-2</v>
      </c>
      <c r="BD8" s="14"/>
      <c r="BE8" s="14"/>
      <c r="BF8" s="34">
        <v>8</v>
      </c>
      <c r="BG8" s="15" t="e">
        <f t="shared" si="14"/>
        <v>#DIV/0!</v>
      </c>
    </row>
    <row r="9" spans="1:59" ht="15.95" customHeight="1" thickBot="1" x14ac:dyDescent="0.3">
      <c r="A9" s="62" t="s">
        <v>30</v>
      </c>
      <c r="B9" s="14">
        <v>399</v>
      </c>
      <c r="C9" s="14">
        <v>357</v>
      </c>
      <c r="D9" s="34">
        <v>43</v>
      </c>
      <c r="E9" s="15">
        <v>0.18</v>
      </c>
      <c r="F9" s="9">
        <v>28</v>
      </c>
      <c r="G9" s="115">
        <f t="shared" si="0"/>
        <v>7.8431372549019607E-2</v>
      </c>
      <c r="H9" s="14">
        <v>384</v>
      </c>
      <c r="I9" s="14">
        <v>350</v>
      </c>
      <c r="J9" s="34">
        <v>58</v>
      </c>
      <c r="K9" s="15">
        <v>0.22</v>
      </c>
      <c r="L9" s="9">
        <v>19</v>
      </c>
      <c r="M9" s="115">
        <f t="shared" si="1"/>
        <v>5.4285714285714284E-2</v>
      </c>
      <c r="N9" s="14">
        <v>407</v>
      </c>
      <c r="O9" s="14">
        <v>367</v>
      </c>
      <c r="P9" s="34">
        <v>54</v>
      </c>
      <c r="Q9" s="15">
        <v>0.24</v>
      </c>
      <c r="R9" s="9">
        <v>17</v>
      </c>
      <c r="S9" s="115">
        <f t="shared" si="2"/>
        <v>4.632152588555858E-2</v>
      </c>
      <c r="T9" s="14">
        <v>391</v>
      </c>
      <c r="U9" s="14">
        <v>358</v>
      </c>
      <c r="V9" s="34">
        <v>69</v>
      </c>
      <c r="W9" s="15">
        <v>0.2</v>
      </c>
      <c r="X9" s="9">
        <v>22</v>
      </c>
      <c r="Y9" s="115">
        <f t="shared" si="3"/>
        <v>6.1452513966480445E-2</v>
      </c>
      <c r="Z9" s="14">
        <v>413</v>
      </c>
      <c r="AA9" s="14">
        <v>389</v>
      </c>
      <c r="AB9" s="34">
        <v>71</v>
      </c>
      <c r="AC9" s="15">
        <f t="shared" si="9"/>
        <v>0.18251928020565553</v>
      </c>
      <c r="AD9" s="9">
        <v>23</v>
      </c>
      <c r="AE9" s="115">
        <f t="shared" si="4"/>
        <v>5.9125964010282778E-2</v>
      </c>
      <c r="AF9" s="14">
        <v>407</v>
      </c>
      <c r="AG9" s="14">
        <v>395</v>
      </c>
      <c r="AH9" s="34">
        <v>79</v>
      </c>
      <c r="AI9" s="15">
        <f t="shared" si="10"/>
        <v>0.2</v>
      </c>
      <c r="AJ9" s="9">
        <v>12</v>
      </c>
      <c r="AK9" s="115">
        <f t="shared" si="5"/>
        <v>3.0379746835443037E-2</v>
      </c>
      <c r="AL9" s="14">
        <v>449</v>
      </c>
      <c r="AM9" s="14">
        <v>426</v>
      </c>
      <c r="AN9" s="34">
        <v>62</v>
      </c>
      <c r="AO9" s="15">
        <f t="shared" si="11"/>
        <v>0.14553990610328638</v>
      </c>
      <c r="AP9" s="9">
        <v>26</v>
      </c>
      <c r="AQ9" s="115">
        <f t="shared" si="6"/>
        <v>6.1032863849765258E-2</v>
      </c>
      <c r="AR9" s="14">
        <v>427</v>
      </c>
      <c r="AS9" s="14">
        <v>378</v>
      </c>
      <c r="AT9" s="34">
        <v>59</v>
      </c>
      <c r="AU9" s="15">
        <f t="shared" si="12"/>
        <v>0.15608465608465608</v>
      </c>
      <c r="AV9" s="9">
        <v>18</v>
      </c>
      <c r="AW9" s="115">
        <f t="shared" si="7"/>
        <v>4.7619047619047616E-2</v>
      </c>
      <c r="AX9" s="14">
        <v>431</v>
      </c>
      <c r="AY9" s="14">
        <v>391</v>
      </c>
      <c r="AZ9" s="34">
        <v>61</v>
      </c>
      <c r="BA9" s="15">
        <f t="shared" si="13"/>
        <v>0.15601023017902813</v>
      </c>
      <c r="BB9" s="9">
        <v>21</v>
      </c>
      <c r="BC9" s="115">
        <f t="shared" si="8"/>
        <v>5.3708439897698211E-2</v>
      </c>
      <c r="BD9" s="14"/>
      <c r="BE9" s="14"/>
      <c r="BF9" s="34">
        <v>57</v>
      </c>
      <c r="BG9" s="15" t="e">
        <f t="shared" si="14"/>
        <v>#DIV/0!</v>
      </c>
    </row>
    <row r="10" spans="1:59" ht="15.95" customHeight="1" thickBot="1" x14ac:dyDescent="0.3">
      <c r="A10" s="62" t="s">
        <v>31</v>
      </c>
      <c r="B10" s="14">
        <v>432</v>
      </c>
      <c r="C10" s="14">
        <v>392</v>
      </c>
      <c r="D10" s="34">
        <v>59</v>
      </c>
      <c r="E10" s="15">
        <v>0.23</v>
      </c>
      <c r="F10" s="9">
        <v>15</v>
      </c>
      <c r="G10" s="115">
        <f t="shared" si="0"/>
        <v>3.826530612244898E-2</v>
      </c>
      <c r="H10" s="14">
        <v>442</v>
      </c>
      <c r="I10" s="14">
        <v>395</v>
      </c>
      <c r="J10" s="34">
        <v>47</v>
      </c>
      <c r="K10" s="15">
        <v>0.24</v>
      </c>
      <c r="L10" s="9">
        <v>13</v>
      </c>
      <c r="M10" s="115">
        <f t="shared" si="1"/>
        <v>3.2911392405063293E-2</v>
      </c>
      <c r="N10" s="14">
        <v>447</v>
      </c>
      <c r="O10" s="14">
        <v>404</v>
      </c>
      <c r="P10" s="34">
        <v>74</v>
      </c>
      <c r="Q10" s="15">
        <v>0.24</v>
      </c>
      <c r="R10" s="9">
        <v>22</v>
      </c>
      <c r="S10" s="115">
        <f t="shared" si="2"/>
        <v>5.4455445544554455E-2</v>
      </c>
      <c r="T10" s="14">
        <v>427</v>
      </c>
      <c r="U10" s="14">
        <v>399</v>
      </c>
      <c r="V10" s="34">
        <v>70</v>
      </c>
      <c r="W10" s="15">
        <v>0.16</v>
      </c>
      <c r="X10" s="9">
        <v>19</v>
      </c>
      <c r="Y10" s="115">
        <f t="shared" si="3"/>
        <v>4.7619047619047616E-2</v>
      </c>
      <c r="Z10" s="14">
        <v>482</v>
      </c>
      <c r="AA10" s="14">
        <v>466</v>
      </c>
      <c r="AB10" s="34">
        <v>55</v>
      </c>
      <c r="AC10" s="15">
        <f t="shared" si="9"/>
        <v>0.11802575107296137</v>
      </c>
      <c r="AD10" s="9">
        <v>17</v>
      </c>
      <c r="AE10" s="115">
        <f t="shared" si="4"/>
        <v>3.6480686695278972E-2</v>
      </c>
      <c r="AF10" s="14">
        <v>444</v>
      </c>
      <c r="AG10" s="14">
        <v>419</v>
      </c>
      <c r="AH10" s="34">
        <v>82</v>
      </c>
      <c r="AI10" s="15">
        <f t="shared" si="10"/>
        <v>0.19570405727923629</v>
      </c>
      <c r="AJ10" s="9">
        <v>14</v>
      </c>
      <c r="AK10" s="115">
        <f t="shared" si="5"/>
        <v>3.3412887828162291E-2</v>
      </c>
      <c r="AL10" s="14">
        <v>472</v>
      </c>
      <c r="AM10" s="14">
        <v>451</v>
      </c>
      <c r="AN10" s="34">
        <v>78</v>
      </c>
      <c r="AO10" s="15">
        <f t="shared" si="11"/>
        <v>0.17294900221729489</v>
      </c>
      <c r="AP10" s="9">
        <v>22</v>
      </c>
      <c r="AQ10" s="115">
        <f t="shared" si="6"/>
        <v>4.878048780487805E-2</v>
      </c>
      <c r="AR10" s="14">
        <v>440</v>
      </c>
      <c r="AS10" s="14">
        <v>416</v>
      </c>
      <c r="AT10" s="34">
        <v>68</v>
      </c>
      <c r="AU10" s="15">
        <f t="shared" si="12"/>
        <v>0.16346153846153846</v>
      </c>
      <c r="AV10" s="9">
        <v>24</v>
      </c>
      <c r="AW10" s="115">
        <f t="shared" si="7"/>
        <v>5.7692307692307696E-2</v>
      </c>
      <c r="AX10" s="14">
        <v>514</v>
      </c>
      <c r="AY10" s="14">
        <v>482</v>
      </c>
      <c r="AZ10" s="34">
        <v>73</v>
      </c>
      <c r="BA10" s="15">
        <f t="shared" si="13"/>
        <v>0.15145228215767634</v>
      </c>
      <c r="BB10" s="9">
        <v>23</v>
      </c>
      <c r="BC10" s="115">
        <f t="shared" si="8"/>
        <v>4.7717842323651449E-2</v>
      </c>
      <c r="BD10" s="14"/>
      <c r="BE10" s="14"/>
      <c r="BF10" s="34">
        <v>87</v>
      </c>
      <c r="BG10" s="15" t="e">
        <f t="shared" si="14"/>
        <v>#DIV/0!</v>
      </c>
    </row>
    <row r="11" spans="1:59" ht="15.95" customHeight="1" thickBot="1" x14ac:dyDescent="0.3">
      <c r="A11" s="62" t="s">
        <v>32</v>
      </c>
      <c r="B11" s="14">
        <v>448</v>
      </c>
      <c r="C11" s="14">
        <v>386</v>
      </c>
      <c r="D11" s="34">
        <v>73</v>
      </c>
      <c r="E11" s="15">
        <v>0.2</v>
      </c>
      <c r="F11" s="9">
        <v>24</v>
      </c>
      <c r="G11" s="115">
        <f t="shared" si="0"/>
        <v>6.2176165803108807E-2</v>
      </c>
      <c r="H11" s="14">
        <v>472</v>
      </c>
      <c r="I11" s="14">
        <v>410</v>
      </c>
      <c r="J11" s="34">
        <v>56</v>
      </c>
      <c r="K11" s="15">
        <v>0.19</v>
      </c>
      <c r="L11" s="9">
        <v>15</v>
      </c>
      <c r="M11" s="115">
        <f t="shared" si="1"/>
        <v>3.6585365853658534E-2</v>
      </c>
      <c r="N11" s="14">
        <v>480</v>
      </c>
      <c r="O11" s="14">
        <v>419</v>
      </c>
      <c r="P11" s="34">
        <v>53</v>
      </c>
      <c r="Q11" s="15">
        <v>0.23</v>
      </c>
      <c r="R11" s="9">
        <v>15</v>
      </c>
      <c r="S11" s="115">
        <f t="shared" si="2"/>
        <v>3.5799522673031027E-2</v>
      </c>
      <c r="T11" s="14">
        <v>525</v>
      </c>
      <c r="U11" s="14">
        <v>477</v>
      </c>
      <c r="V11" s="34">
        <v>73</v>
      </c>
      <c r="W11" s="15">
        <v>0.19</v>
      </c>
      <c r="X11" s="9">
        <v>13</v>
      </c>
      <c r="Y11" s="115">
        <f t="shared" si="3"/>
        <v>2.7253668763102725E-2</v>
      </c>
      <c r="Z11" s="14">
        <v>563</v>
      </c>
      <c r="AA11" s="14">
        <v>515</v>
      </c>
      <c r="AB11" s="34">
        <v>88</v>
      </c>
      <c r="AC11" s="15">
        <f t="shared" si="9"/>
        <v>0.17087378640776699</v>
      </c>
      <c r="AD11" s="9">
        <v>23</v>
      </c>
      <c r="AE11" s="115">
        <f t="shared" si="4"/>
        <v>4.4660194174757278E-2</v>
      </c>
      <c r="AF11" s="14">
        <v>562</v>
      </c>
      <c r="AG11" s="14">
        <v>512</v>
      </c>
      <c r="AH11" s="34">
        <v>78</v>
      </c>
      <c r="AI11" s="15">
        <f t="shared" si="10"/>
        <v>0.15234375</v>
      </c>
      <c r="AJ11" s="9">
        <v>26</v>
      </c>
      <c r="AK11" s="115">
        <f t="shared" si="5"/>
        <v>5.078125E-2</v>
      </c>
      <c r="AL11" s="14">
        <v>556</v>
      </c>
      <c r="AM11" s="14">
        <v>521</v>
      </c>
      <c r="AN11" s="34">
        <v>83</v>
      </c>
      <c r="AO11" s="15">
        <f t="shared" si="11"/>
        <v>0.15930902111324377</v>
      </c>
      <c r="AP11" s="9">
        <v>20</v>
      </c>
      <c r="AQ11" s="115">
        <f t="shared" si="6"/>
        <v>3.8387715930902108E-2</v>
      </c>
      <c r="AR11" s="14">
        <v>579</v>
      </c>
      <c r="AS11" s="14">
        <v>565</v>
      </c>
      <c r="AT11" s="34">
        <v>72</v>
      </c>
      <c r="AU11" s="15">
        <f t="shared" si="12"/>
        <v>0.12743362831858407</v>
      </c>
      <c r="AV11" s="9">
        <v>29</v>
      </c>
      <c r="AW11" s="115">
        <f t="shared" si="7"/>
        <v>5.1327433628318583E-2</v>
      </c>
      <c r="AX11" s="14">
        <v>562</v>
      </c>
      <c r="AY11" s="14">
        <v>525</v>
      </c>
      <c r="AZ11" s="34">
        <v>75</v>
      </c>
      <c r="BA11" s="15">
        <f t="shared" si="13"/>
        <v>0.14285714285714285</v>
      </c>
      <c r="BB11" s="9">
        <v>22</v>
      </c>
      <c r="BC11" s="115">
        <f t="shared" si="8"/>
        <v>4.1904761904761903E-2</v>
      </c>
      <c r="BD11" s="14"/>
      <c r="BE11" s="14"/>
      <c r="BF11" s="34">
        <v>76</v>
      </c>
      <c r="BG11" s="15" t="e">
        <f t="shared" si="14"/>
        <v>#DIV/0!</v>
      </c>
    </row>
    <row r="12" spans="1:59" ht="15.95" customHeight="1" thickBot="1" x14ac:dyDescent="0.3">
      <c r="A12" s="62" t="s">
        <v>46</v>
      </c>
      <c r="B12" s="14">
        <v>119</v>
      </c>
      <c r="C12" s="14">
        <v>20</v>
      </c>
      <c r="D12" s="34">
        <v>13</v>
      </c>
      <c r="E12" s="15">
        <v>0.28000000000000003</v>
      </c>
      <c r="F12" s="9">
        <v>6</v>
      </c>
      <c r="G12" s="115">
        <f t="shared" si="0"/>
        <v>0.3</v>
      </c>
      <c r="H12" s="14">
        <v>129</v>
      </c>
      <c r="I12" s="14">
        <v>15</v>
      </c>
      <c r="J12" s="34">
        <v>4</v>
      </c>
      <c r="K12" s="15">
        <v>0.46</v>
      </c>
      <c r="L12" s="9">
        <v>3</v>
      </c>
      <c r="M12" s="115">
        <f t="shared" si="1"/>
        <v>0.2</v>
      </c>
      <c r="N12" s="14">
        <v>117</v>
      </c>
      <c r="O12" s="14">
        <v>20</v>
      </c>
      <c r="P12" s="34">
        <v>11</v>
      </c>
      <c r="Q12" s="15">
        <v>0.3</v>
      </c>
      <c r="R12" s="9">
        <v>5</v>
      </c>
      <c r="S12" s="115">
        <f t="shared" si="2"/>
        <v>0.25</v>
      </c>
      <c r="T12" s="14">
        <v>128</v>
      </c>
      <c r="U12" s="14">
        <v>23</v>
      </c>
      <c r="V12" s="34">
        <v>8</v>
      </c>
      <c r="W12" s="15">
        <f>V12/U12</f>
        <v>0.34782608695652173</v>
      </c>
      <c r="X12" s="9">
        <v>6</v>
      </c>
      <c r="Y12" s="115">
        <f t="shared" si="3"/>
        <v>0.2608695652173913</v>
      </c>
      <c r="Z12" s="14">
        <v>114</v>
      </c>
      <c r="AA12" s="14">
        <v>37</v>
      </c>
      <c r="AB12" s="34">
        <v>9</v>
      </c>
      <c r="AC12" s="15">
        <f t="shared" si="9"/>
        <v>0.24324324324324326</v>
      </c>
      <c r="AD12" s="9">
        <v>3</v>
      </c>
      <c r="AE12" s="115">
        <f t="shared" si="4"/>
        <v>8.1081081081081086E-2</v>
      </c>
      <c r="AF12" s="14">
        <v>131</v>
      </c>
      <c r="AG12" s="14">
        <v>46</v>
      </c>
      <c r="AH12" s="34">
        <v>9</v>
      </c>
      <c r="AI12" s="15">
        <f t="shared" si="10"/>
        <v>0.19565217391304349</v>
      </c>
      <c r="AJ12" s="9">
        <v>5</v>
      </c>
      <c r="AK12" s="115">
        <f t="shared" si="5"/>
        <v>0.10869565217391304</v>
      </c>
      <c r="AL12" s="14">
        <v>136</v>
      </c>
      <c r="AM12" s="14">
        <v>41</v>
      </c>
      <c r="AN12" s="34">
        <v>6</v>
      </c>
      <c r="AO12" s="15">
        <f t="shared" si="11"/>
        <v>0.14634146341463414</v>
      </c>
      <c r="AP12" s="9">
        <v>5</v>
      </c>
      <c r="AQ12" s="115">
        <f t="shared" si="6"/>
        <v>0.12195121951219512</v>
      </c>
      <c r="AR12" s="14">
        <v>119</v>
      </c>
      <c r="AS12" s="14">
        <v>41</v>
      </c>
      <c r="AT12" s="34">
        <v>12</v>
      </c>
      <c r="AU12" s="15">
        <f t="shared" si="12"/>
        <v>0.29268292682926828</v>
      </c>
      <c r="AV12" s="9">
        <v>8</v>
      </c>
      <c r="AW12" s="115">
        <f t="shared" si="7"/>
        <v>0.1951219512195122</v>
      </c>
      <c r="AX12" s="14">
        <v>105</v>
      </c>
      <c r="AY12" s="14">
        <v>41</v>
      </c>
      <c r="AZ12" s="34">
        <v>12</v>
      </c>
      <c r="BA12" s="15">
        <f t="shared" si="13"/>
        <v>0.29268292682926828</v>
      </c>
      <c r="BB12" s="9">
        <v>5</v>
      </c>
      <c r="BC12" s="115">
        <f t="shared" si="8"/>
        <v>0.12195121951219512</v>
      </c>
      <c r="BD12" s="14"/>
      <c r="BE12" s="14"/>
      <c r="BF12" s="34">
        <v>8</v>
      </c>
      <c r="BG12" s="15" t="e">
        <f t="shared" si="14"/>
        <v>#DIV/0!</v>
      </c>
    </row>
    <row r="13" spans="1:59" ht="15.95" customHeight="1" thickBot="1" x14ac:dyDescent="0.3">
      <c r="A13" s="62" t="s">
        <v>51</v>
      </c>
      <c r="B13" s="14">
        <v>18</v>
      </c>
      <c r="C13" s="14">
        <v>10</v>
      </c>
      <c r="D13" s="34">
        <v>2</v>
      </c>
      <c r="E13" s="15">
        <v>0.11</v>
      </c>
      <c r="F13" s="9">
        <v>1</v>
      </c>
      <c r="G13" s="115">
        <f t="shared" si="0"/>
        <v>0.1</v>
      </c>
      <c r="H13" s="14">
        <v>21</v>
      </c>
      <c r="I13" s="14">
        <v>16</v>
      </c>
      <c r="J13" s="34">
        <v>1</v>
      </c>
      <c r="K13" s="15">
        <v>0.08</v>
      </c>
      <c r="L13" s="9">
        <v>0</v>
      </c>
      <c r="M13" s="115">
        <f t="shared" si="1"/>
        <v>0</v>
      </c>
      <c r="N13" s="14">
        <v>21</v>
      </c>
      <c r="O13" s="14">
        <v>18</v>
      </c>
      <c r="P13" s="34">
        <v>0</v>
      </c>
      <c r="Q13" s="15">
        <v>0.35</v>
      </c>
      <c r="R13" s="9">
        <v>1</v>
      </c>
      <c r="S13" s="115">
        <f t="shared" si="2"/>
        <v>5.5555555555555552E-2</v>
      </c>
      <c r="T13" s="14">
        <v>19</v>
      </c>
      <c r="U13" s="14">
        <v>16</v>
      </c>
      <c r="V13" s="34">
        <v>4</v>
      </c>
      <c r="W13" s="15">
        <f>V13/U13</f>
        <v>0.25</v>
      </c>
      <c r="X13" s="9">
        <v>0</v>
      </c>
      <c r="Y13" s="115">
        <f t="shared" si="3"/>
        <v>0</v>
      </c>
      <c r="Z13" s="14">
        <v>21</v>
      </c>
      <c r="AA13" s="14">
        <v>16</v>
      </c>
      <c r="AB13" s="34">
        <v>2</v>
      </c>
      <c r="AC13" s="15">
        <f t="shared" si="9"/>
        <v>0.125</v>
      </c>
      <c r="AD13" s="9">
        <v>0</v>
      </c>
      <c r="AE13" s="115">
        <f t="shared" si="4"/>
        <v>0</v>
      </c>
      <c r="AF13" s="14">
        <v>22</v>
      </c>
      <c r="AG13" s="14">
        <v>20</v>
      </c>
      <c r="AH13" s="34">
        <v>2</v>
      </c>
      <c r="AI13" s="15">
        <f t="shared" si="10"/>
        <v>0.1</v>
      </c>
      <c r="AJ13" s="9">
        <v>5</v>
      </c>
      <c r="AK13" s="115">
        <f t="shared" si="5"/>
        <v>0.25</v>
      </c>
      <c r="AL13" s="14" t="s">
        <v>15</v>
      </c>
      <c r="AM13" s="14" t="s">
        <v>15</v>
      </c>
      <c r="AN13" s="34">
        <v>3</v>
      </c>
      <c r="AO13" s="15" t="s">
        <v>15</v>
      </c>
      <c r="AP13" s="9">
        <v>0</v>
      </c>
      <c r="AQ13" s="115" t="s">
        <v>15</v>
      </c>
      <c r="AR13" s="14" t="s">
        <v>15</v>
      </c>
      <c r="AS13" s="14" t="s">
        <v>15</v>
      </c>
      <c r="AT13" s="34">
        <v>2</v>
      </c>
      <c r="AU13" s="15" t="s">
        <v>15</v>
      </c>
      <c r="AV13" s="9">
        <v>0</v>
      </c>
      <c r="AW13" s="115" t="s">
        <v>15</v>
      </c>
      <c r="AX13" s="14">
        <v>57</v>
      </c>
      <c r="AY13" s="14">
        <v>57</v>
      </c>
      <c r="AZ13" s="34">
        <v>5</v>
      </c>
      <c r="BA13" s="15">
        <f t="shared" si="13"/>
        <v>8.771929824561403E-2</v>
      </c>
      <c r="BB13" s="9">
        <v>0</v>
      </c>
      <c r="BC13" s="115">
        <f t="shared" si="8"/>
        <v>0</v>
      </c>
      <c r="BD13" s="14"/>
      <c r="BE13" s="14"/>
      <c r="BF13" s="34">
        <v>9</v>
      </c>
      <c r="BG13" s="15" t="e">
        <f t="shared" si="14"/>
        <v>#DIV/0!</v>
      </c>
    </row>
    <row r="14" spans="1:59" ht="15.95" customHeight="1" thickBot="1" x14ac:dyDescent="0.3">
      <c r="A14" s="62" t="s">
        <v>33</v>
      </c>
      <c r="B14" s="14" t="s">
        <v>15</v>
      </c>
      <c r="C14" s="14" t="s">
        <v>15</v>
      </c>
      <c r="D14" s="34">
        <v>0</v>
      </c>
      <c r="E14" s="15">
        <v>0</v>
      </c>
      <c r="F14" s="9">
        <v>0</v>
      </c>
      <c r="G14" s="115">
        <v>0</v>
      </c>
      <c r="H14" s="14">
        <v>11</v>
      </c>
      <c r="I14" s="14">
        <v>1</v>
      </c>
      <c r="J14" s="34">
        <v>0</v>
      </c>
      <c r="K14" s="15">
        <v>0</v>
      </c>
      <c r="L14" s="9">
        <v>0</v>
      </c>
      <c r="M14" s="115">
        <f t="shared" si="1"/>
        <v>0</v>
      </c>
      <c r="N14" s="14" t="s">
        <v>15</v>
      </c>
      <c r="O14" s="14" t="s">
        <v>15</v>
      </c>
      <c r="P14" s="34">
        <v>0</v>
      </c>
      <c r="Q14" s="15">
        <v>0</v>
      </c>
      <c r="R14" s="9">
        <v>0</v>
      </c>
      <c r="S14" s="14" t="s">
        <v>15</v>
      </c>
      <c r="T14" s="14" t="s">
        <v>15</v>
      </c>
      <c r="U14" s="14">
        <v>23</v>
      </c>
      <c r="V14" s="34">
        <v>0</v>
      </c>
      <c r="W14" s="15">
        <v>0</v>
      </c>
      <c r="X14" s="9">
        <v>0</v>
      </c>
      <c r="Y14" s="115">
        <f t="shared" si="3"/>
        <v>0</v>
      </c>
      <c r="Z14" s="14">
        <v>12</v>
      </c>
      <c r="AA14" s="14">
        <v>1</v>
      </c>
      <c r="AB14" s="34">
        <v>0</v>
      </c>
      <c r="AC14" s="15">
        <f t="shared" si="9"/>
        <v>0</v>
      </c>
      <c r="AD14" s="9">
        <v>0</v>
      </c>
      <c r="AE14" s="115">
        <f t="shared" si="4"/>
        <v>0</v>
      </c>
      <c r="AF14" s="14" t="s">
        <v>15</v>
      </c>
      <c r="AG14" s="14" t="s">
        <v>15</v>
      </c>
      <c r="AH14" s="34">
        <v>0</v>
      </c>
      <c r="AI14" s="15" t="s">
        <v>15</v>
      </c>
      <c r="AJ14" s="9">
        <v>0</v>
      </c>
      <c r="AK14" s="115">
        <v>0</v>
      </c>
      <c r="AL14" s="14" t="s">
        <v>15</v>
      </c>
      <c r="AM14" s="14" t="s">
        <v>15</v>
      </c>
      <c r="AN14" s="34">
        <v>1</v>
      </c>
      <c r="AO14" s="15" t="s">
        <v>15</v>
      </c>
      <c r="AP14" s="9">
        <v>0</v>
      </c>
      <c r="AQ14" s="115" t="s">
        <v>15</v>
      </c>
      <c r="AR14" s="14" t="s">
        <v>15</v>
      </c>
      <c r="AS14" s="14" t="s">
        <v>15</v>
      </c>
      <c r="AT14" s="34">
        <v>0</v>
      </c>
      <c r="AU14" s="15" t="s">
        <v>15</v>
      </c>
      <c r="AV14" s="9">
        <v>0</v>
      </c>
      <c r="AW14" s="115" t="s">
        <v>15</v>
      </c>
      <c r="AX14" s="14" t="s">
        <v>15</v>
      </c>
      <c r="AY14" s="14" t="s">
        <v>15</v>
      </c>
      <c r="AZ14" s="34">
        <v>0</v>
      </c>
      <c r="BA14" s="15" t="s">
        <v>15</v>
      </c>
      <c r="BB14" s="9">
        <v>0</v>
      </c>
      <c r="BC14" s="115" t="s">
        <v>15</v>
      </c>
      <c r="BD14" s="14"/>
      <c r="BE14" s="14"/>
      <c r="BF14" s="14" t="s">
        <v>15</v>
      </c>
      <c r="BG14" s="15" t="s">
        <v>15</v>
      </c>
    </row>
    <row r="15" spans="1:59" ht="15.95" customHeight="1" thickBot="1" x14ac:dyDescent="0.3">
      <c r="A15" s="53" t="s">
        <v>34</v>
      </c>
      <c r="B15" s="35">
        <v>50</v>
      </c>
      <c r="C15" s="36">
        <v>15</v>
      </c>
      <c r="D15" s="34">
        <v>1</v>
      </c>
      <c r="E15" s="37">
        <v>0.23</v>
      </c>
      <c r="F15" s="9">
        <v>1</v>
      </c>
      <c r="G15" s="115">
        <f t="shared" si="0"/>
        <v>6.6666666666666666E-2</v>
      </c>
      <c r="H15" s="35">
        <v>61</v>
      </c>
      <c r="I15" s="35">
        <v>21</v>
      </c>
      <c r="J15" s="34">
        <v>5</v>
      </c>
      <c r="K15" s="38">
        <v>0.13</v>
      </c>
      <c r="L15" s="9">
        <v>0</v>
      </c>
      <c r="M15" s="115">
        <f t="shared" si="1"/>
        <v>0</v>
      </c>
      <c r="N15" s="35">
        <v>44</v>
      </c>
      <c r="O15" s="35">
        <v>21</v>
      </c>
      <c r="P15" s="34">
        <v>2</v>
      </c>
      <c r="Q15" s="38">
        <v>0</v>
      </c>
      <c r="R15" s="9">
        <v>0</v>
      </c>
      <c r="S15" s="115">
        <f t="shared" si="2"/>
        <v>0</v>
      </c>
      <c r="T15" s="35">
        <v>60</v>
      </c>
      <c r="U15" s="35">
        <v>20</v>
      </c>
      <c r="V15" s="34">
        <v>0</v>
      </c>
      <c r="W15" s="38">
        <v>0</v>
      </c>
      <c r="X15" s="9">
        <v>1</v>
      </c>
      <c r="Y15" s="115">
        <f t="shared" si="3"/>
        <v>0.05</v>
      </c>
      <c r="Z15" s="35">
        <v>61</v>
      </c>
      <c r="AA15" s="35">
        <v>16</v>
      </c>
      <c r="AB15" s="34">
        <v>0</v>
      </c>
      <c r="AC15" s="38">
        <f t="shared" si="9"/>
        <v>0</v>
      </c>
      <c r="AD15" s="9">
        <v>1</v>
      </c>
      <c r="AE15" s="115">
        <f t="shared" si="4"/>
        <v>6.25E-2</v>
      </c>
      <c r="AF15" s="35">
        <v>75</v>
      </c>
      <c r="AG15" s="36">
        <v>22</v>
      </c>
      <c r="AH15" s="34">
        <v>0</v>
      </c>
      <c r="AI15" s="37">
        <f t="shared" si="10"/>
        <v>0</v>
      </c>
      <c r="AJ15" s="9">
        <v>1</v>
      </c>
      <c r="AK15" s="115">
        <f t="shared" si="5"/>
        <v>4.5454545454545456E-2</v>
      </c>
      <c r="AL15" s="35">
        <v>43</v>
      </c>
      <c r="AM15" s="36">
        <v>8</v>
      </c>
      <c r="AN15" s="34">
        <v>2</v>
      </c>
      <c r="AO15" s="37">
        <f t="shared" si="11"/>
        <v>0.25</v>
      </c>
      <c r="AP15" s="9">
        <v>0</v>
      </c>
      <c r="AQ15" s="115">
        <f t="shared" si="6"/>
        <v>0</v>
      </c>
      <c r="AR15" s="35">
        <v>37</v>
      </c>
      <c r="AS15" s="36">
        <v>15</v>
      </c>
      <c r="AT15" s="34">
        <v>0</v>
      </c>
      <c r="AU15" s="37">
        <f t="shared" si="12"/>
        <v>0</v>
      </c>
      <c r="AV15" s="9">
        <v>0</v>
      </c>
      <c r="AW15" s="115">
        <f t="shared" si="7"/>
        <v>0</v>
      </c>
      <c r="AX15" s="35">
        <v>37</v>
      </c>
      <c r="AY15" s="36">
        <v>18</v>
      </c>
      <c r="AZ15" s="34">
        <v>0</v>
      </c>
      <c r="BA15" s="37">
        <f t="shared" si="13"/>
        <v>0</v>
      </c>
      <c r="BB15" s="9">
        <v>0</v>
      </c>
      <c r="BC15" s="115">
        <f t="shared" si="8"/>
        <v>0</v>
      </c>
      <c r="BD15" s="35"/>
      <c r="BE15" s="36"/>
      <c r="BF15" s="34">
        <v>4</v>
      </c>
      <c r="BG15" s="37" t="e">
        <f t="shared" ref="BG15" si="15">BF15/BE15</f>
        <v>#DIV/0!</v>
      </c>
    </row>
    <row r="16" spans="1:59" ht="18" thickBot="1" x14ac:dyDescent="0.3">
      <c r="A16" s="63" t="s">
        <v>35</v>
      </c>
      <c r="B16" s="39">
        <f>B6+B7+B8+B9+B10+B11+B12+B13+B15</f>
        <v>1918</v>
      </c>
      <c r="C16" s="39">
        <f t="shared" ref="C16:V16" si="16">SUM(C6:C15)</f>
        <v>1592</v>
      </c>
      <c r="D16" s="40">
        <f t="shared" si="16"/>
        <v>250</v>
      </c>
      <c r="E16" s="24">
        <f>D16/C16</f>
        <v>0.157035175879397</v>
      </c>
      <c r="F16" s="106">
        <f>SUM(F3:F15)</f>
        <v>89</v>
      </c>
      <c r="G16" s="125">
        <f>F16/C16</f>
        <v>5.5904522613065326E-2</v>
      </c>
      <c r="H16" s="27">
        <f>SUM(H6:H15)</f>
        <v>2001</v>
      </c>
      <c r="I16" s="27">
        <f t="shared" si="16"/>
        <v>1666</v>
      </c>
      <c r="J16" s="27">
        <f t="shared" si="16"/>
        <v>233</v>
      </c>
      <c r="K16" s="28">
        <f>J16/I16</f>
        <v>0.13985594237695079</v>
      </c>
      <c r="L16" s="106">
        <f>SUM(L3:L15)</f>
        <v>64</v>
      </c>
      <c r="M16" s="125">
        <f>L16/I16</f>
        <v>3.8415366146458581E-2</v>
      </c>
      <c r="N16" s="27">
        <f>N6+N7+N8+N9+N10+N11+N12+N13+N15</f>
        <v>2017</v>
      </c>
      <c r="O16" s="27">
        <f t="shared" si="16"/>
        <v>1730</v>
      </c>
      <c r="P16" s="27">
        <f t="shared" si="16"/>
        <v>246</v>
      </c>
      <c r="Q16" s="28">
        <f>P16/O16</f>
        <v>0.14219653179190753</v>
      </c>
      <c r="R16" s="106">
        <f>SUM(R3:R15)</f>
        <v>72</v>
      </c>
      <c r="S16" s="125">
        <f>R16/O16</f>
        <v>4.161849710982659E-2</v>
      </c>
      <c r="T16" s="27">
        <f>T6+T7+T8+T9+T10+T11+T12+T13+T15</f>
        <v>2118</v>
      </c>
      <c r="U16" s="27">
        <f t="shared" si="16"/>
        <v>1855</v>
      </c>
      <c r="V16" s="27">
        <f t="shared" si="16"/>
        <v>301</v>
      </c>
      <c r="W16" s="30">
        <f>V16/U16</f>
        <v>0.16226415094339622</v>
      </c>
      <c r="X16" s="106">
        <f>SUM(X3:X15)</f>
        <v>83</v>
      </c>
      <c r="Y16" s="125">
        <f>X16/U16</f>
        <v>4.4743935309973046E-2</v>
      </c>
      <c r="Z16" s="32">
        <f>SUM(Z6:Z15)</f>
        <v>2229</v>
      </c>
      <c r="AA16" s="32">
        <f>SUM(AA6:AA15)</f>
        <v>1979</v>
      </c>
      <c r="AB16" s="27">
        <f>SUM(AB6:AB15)</f>
        <v>295</v>
      </c>
      <c r="AC16" s="41">
        <f>AB16/AA16</f>
        <v>0.14906518443658415</v>
      </c>
      <c r="AD16" s="106">
        <f>SUM(AD3:AD15)</f>
        <v>87</v>
      </c>
      <c r="AE16" s="41">
        <f>AD16/AA16</f>
        <v>4.3961596766043456E-2</v>
      </c>
      <c r="AF16" s="39">
        <f>AF6+AF7+AF8+AF9+AF10+AF11+AF12+AF13+AF15</f>
        <v>2211</v>
      </c>
      <c r="AG16" s="39">
        <f>SUM(AG6:AG15)</f>
        <v>1969</v>
      </c>
      <c r="AH16" s="40">
        <f>SUM(AH6:AH15)</f>
        <v>319</v>
      </c>
      <c r="AI16" s="24">
        <f>AH16/AG16</f>
        <v>0.16201117318435754</v>
      </c>
      <c r="AJ16" s="106">
        <f>SUM(AJ3:AJ15)</f>
        <v>75</v>
      </c>
      <c r="AK16" s="125">
        <f>AJ16/AG16</f>
        <v>3.8090401218892837E-2</v>
      </c>
      <c r="AL16" s="39">
        <f>AL6+AL7+AL8+AL9+AL10+AL11+AL12+AL15</f>
        <v>2254</v>
      </c>
      <c r="AM16" s="39">
        <f>SUM(AM6:AM15)</f>
        <v>2038</v>
      </c>
      <c r="AN16" s="40">
        <f>SUM(AN6:AN15)</f>
        <v>305</v>
      </c>
      <c r="AO16" s="24">
        <f>AN16/AM16</f>
        <v>0.14965652600588814</v>
      </c>
      <c r="AP16" s="106">
        <f>SUM(AP3:AP15)</f>
        <v>99</v>
      </c>
      <c r="AQ16" s="125">
        <f>AP16/AM16</f>
        <v>4.857703631010795E-2</v>
      </c>
      <c r="AR16" s="39">
        <f>AR6+AR7+AR8+AR9+AR10+AR11+AR12+AR15</f>
        <v>2144</v>
      </c>
      <c r="AS16" s="39">
        <f>SUM(AS6:AS15)</f>
        <v>1937</v>
      </c>
      <c r="AT16" s="40">
        <f>SUM(AT6:AT15)</f>
        <v>272</v>
      </c>
      <c r="AU16" s="24">
        <f>AT16/AS16</f>
        <v>0.14042333505420754</v>
      </c>
      <c r="AV16" s="106">
        <f>SUM(AV3:AV15)</f>
        <v>100</v>
      </c>
      <c r="AW16" s="125">
        <f>AV16/AS16</f>
        <v>5.1626226122870419E-2</v>
      </c>
      <c r="AX16" s="39">
        <f>AX6+AX7+AX8+AX9+AX10+AX11+AX12+AX13+AX15</f>
        <v>2335</v>
      </c>
      <c r="AY16" s="39">
        <f>SUM(AY6:AY15)</f>
        <v>2117</v>
      </c>
      <c r="AZ16" s="40">
        <f>SUM(AZ6:AZ15)</f>
        <v>283</v>
      </c>
      <c r="BA16" s="24">
        <f>AZ16/AY16</f>
        <v>0.13367973547472839</v>
      </c>
      <c r="BB16" s="106">
        <f>SUM(BB3:BB15)</f>
        <v>83</v>
      </c>
      <c r="BC16" s="125">
        <f>BB16/AY16</f>
        <v>3.920642418516769E-2</v>
      </c>
      <c r="BD16" s="39">
        <f>BD6+BD7+BD8+BD9+BD10+BD11+BD12+BD13+BD15</f>
        <v>0</v>
      </c>
      <c r="BE16" s="39">
        <f>SUM(BE6:BE15)</f>
        <v>0</v>
      </c>
      <c r="BF16" s="40">
        <f>SUM(BF6:BF15)</f>
        <v>308</v>
      </c>
      <c r="BG16" s="24" t="e">
        <f>BF16/BE16</f>
        <v>#DIV/0!</v>
      </c>
    </row>
    <row r="18" spans="1:56" x14ac:dyDescent="0.25">
      <c r="A18" s="52" t="s">
        <v>59</v>
      </c>
      <c r="BD18" s="52" t="s">
        <v>162</v>
      </c>
    </row>
    <row r="19" spans="1:56" x14ac:dyDescent="0.25">
      <c r="A19" s="52" t="s">
        <v>57</v>
      </c>
      <c r="D19" s="52" t="s">
        <v>58</v>
      </c>
    </row>
    <row r="22" spans="1:56" x14ac:dyDescent="0.25">
      <c r="A22" s="52" t="s">
        <v>60</v>
      </c>
    </row>
    <row r="23" spans="1:56" x14ac:dyDescent="0.25">
      <c r="A23" s="52" t="s">
        <v>57</v>
      </c>
      <c r="D23" s="52" t="s">
        <v>58</v>
      </c>
    </row>
    <row r="26" spans="1:56" x14ac:dyDescent="0.25">
      <c r="A26" s="52" t="s">
        <v>61</v>
      </c>
    </row>
  </sheetData>
  <mergeCells count="34">
    <mergeCell ref="BF2:BG2"/>
    <mergeCell ref="BD3:BE4"/>
    <mergeCell ref="A1:BG1"/>
    <mergeCell ref="T3:U4"/>
    <mergeCell ref="AU5:AW5"/>
    <mergeCell ref="AP2:AQ2"/>
    <mergeCell ref="F2:G2"/>
    <mergeCell ref="X2:Y2"/>
    <mergeCell ref="AD2:AE2"/>
    <mergeCell ref="AJ2:AK2"/>
    <mergeCell ref="AV2:AW2"/>
    <mergeCell ref="AB2:AC2"/>
    <mergeCell ref="AT2:AU2"/>
    <mergeCell ref="AR3:AS4"/>
    <mergeCell ref="R2:S2"/>
    <mergeCell ref="L2:M2"/>
    <mergeCell ref="AZ2:BA2"/>
    <mergeCell ref="BB2:BC2"/>
    <mergeCell ref="AX3:AY4"/>
    <mergeCell ref="BA5:BC5"/>
    <mergeCell ref="Z3:AA4"/>
    <mergeCell ref="AN2:AO2"/>
    <mergeCell ref="AL3:AM4"/>
    <mergeCell ref="AH2:AI2"/>
    <mergeCell ref="AF3:AG4"/>
    <mergeCell ref="H3:I4"/>
    <mergeCell ref="N3:O4"/>
    <mergeCell ref="A5:W5"/>
    <mergeCell ref="A2:A4"/>
    <mergeCell ref="D2:E2"/>
    <mergeCell ref="J2:K2"/>
    <mergeCell ref="P2:Q2"/>
    <mergeCell ref="V2:W2"/>
    <mergeCell ref="B3:C4"/>
  </mergeCells>
  <conditionalFormatting sqref="B6:C15">
    <cfRule type="colorScale" priority="178">
      <colorScale>
        <cfvo type="min"/>
        <cfvo type="max"/>
        <color rgb="FFFCFCFF"/>
        <color rgb="FF63BE7B"/>
      </colorScale>
    </cfRule>
  </conditionalFormatting>
  <conditionalFormatting sqref="D6:D15">
    <cfRule type="colorScale" priority="181">
      <colorScale>
        <cfvo type="min"/>
        <cfvo type="max"/>
        <color rgb="FFFCFCFF"/>
        <color rgb="FF63BE7B"/>
      </colorScale>
    </cfRule>
  </conditionalFormatting>
  <conditionalFormatting sqref="E6:E15">
    <cfRule type="colorScale" priority="180">
      <colorScale>
        <cfvo type="min"/>
        <cfvo type="max"/>
        <color rgb="FFFCFCFF"/>
        <color rgb="FF63BE7B"/>
      </colorScale>
    </cfRule>
  </conditionalFormatting>
  <conditionalFormatting sqref="H6:H15">
    <cfRule type="colorScale" priority="179">
      <colorScale>
        <cfvo type="min"/>
        <cfvo type="max"/>
        <color rgb="FFFCFCFF"/>
        <color rgb="FF63BE7B"/>
      </colorScale>
    </cfRule>
  </conditionalFormatting>
  <conditionalFormatting sqref="D6:E15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I15 N6:O15 T6:U15 Z6:AA15">
    <cfRule type="colorScale" priority="176">
      <colorScale>
        <cfvo type="min"/>
        <cfvo type="max"/>
        <color rgb="FFFCFCFF"/>
        <color rgb="FF63BE7B"/>
      </colorScale>
    </cfRule>
  </conditionalFormatting>
  <conditionalFormatting sqref="B6:C15 H6:I15 N6:O15 T6:U15 Z6:AA15">
    <cfRule type="colorScale" priority="170">
      <colorScale>
        <cfvo type="min"/>
        <cfvo type="max"/>
        <color theme="9" tint="0.79998168889431442"/>
        <color theme="9"/>
      </colorScale>
    </cfRule>
    <cfRule type="colorScale" priority="175">
      <colorScale>
        <cfvo type="min"/>
        <cfvo type="max"/>
        <color rgb="FFFCFCFF"/>
        <color rgb="FF63BE7B"/>
      </colorScale>
    </cfRule>
  </conditionalFormatting>
  <conditionalFormatting sqref="D6:E15 J6:K15 P6:Q15 V6:W15 AB6:AC15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G17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M17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15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15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15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15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15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13 S15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15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15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5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5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49">
      <colorScale>
        <cfvo type="min"/>
        <cfvo type="max"/>
        <color rgb="FFFCFCFF"/>
        <color rgb="FF63BE7B"/>
      </colorScale>
    </cfRule>
  </conditionalFormatting>
  <conditionalFormatting sqref="S14">
    <cfRule type="colorScale" priority="47">
      <colorScale>
        <cfvo type="min"/>
        <cfvo type="max"/>
        <color theme="9" tint="0.79998168889431442"/>
        <color theme="9"/>
      </colorScale>
    </cfRule>
    <cfRule type="colorScale" priority="48">
      <colorScale>
        <cfvo type="min"/>
        <cfvo type="max"/>
        <color rgb="FFFCFCFF"/>
        <color rgb="FF63BE7B"/>
      </colorScale>
    </cfRule>
  </conditionalFormatting>
  <conditionalFormatting sqref="AF6:AG15">
    <cfRule type="colorScale" priority="44">
      <colorScale>
        <cfvo type="min"/>
        <cfvo type="max"/>
        <color rgb="FFFCFCFF"/>
        <color rgb="FF63BE7B"/>
      </colorScale>
    </cfRule>
  </conditionalFormatting>
  <conditionalFormatting sqref="AH6:AH15">
    <cfRule type="colorScale" priority="46">
      <colorScale>
        <cfvo type="min"/>
        <cfvo type="max"/>
        <color rgb="FFFCFCFF"/>
        <color rgb="FF63BE7B"/>
      </colorScale>
    </cfRule>
  </conditionalFormatting>
  <conditionalFormatting sqref="AI6:AI15">
    <cfRule type="colorScale" priority="45">
      <colorScale>
        <cfvo type="min"/>
        <cfvo type="max"/>
        <color rgb="FFFCFCFF"/>
        <color rgb="FF63BE7B"/>
      </colorScale>
    </cfRule>
  </conditionalFormatting>
  <conditionalFormatting sqref="AH6:AI1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G15">
    <cfRule type="colorScale" priority="40">
      <colorScale>
        <cfvo type="min"/>
        <cfvo type="max"/>
        <color theme="9" tint="0.79998168889431442"/>
        <color theme="9"/>
      </colorScale>
    </cfRule>
    <cfRule type="colorScale" priority="42">
      <colorScale>
        <cfvo type="min"/>
        <cfvo type="max"/>
        <color rgb="FFFCFCFF"/>
        <color rgb="FF63BE7B"/>
      </colorScale>
    </cfRule>
  </conditionalFormatting>
  <conditionalFormatting sqref="AH6:AI1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1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1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M15">
    <cfRule type="colorScale" priority="35">
      <colorScale>
        <cfvo type="min"/>
        <cfvo type="max"/>
        <color rgb="FFFCFCFF"/>
        <color rgb="FF63BE7B"/>
      </colorScale>
    </cfRule>
  </conditionalFormatting>
  <conditionalFormatting sqref="AN6:AN15">
    <cfRule type="colorScale" priority="37">
      <colorScale>
        <cfvo type="min"/>
        <cfvo type="max"/>
        <color rgb="FFFCFCFF"/>
        <color rgb="FF63BE7B"/>
      </colorScale>
    </cfRule>
  </conditionalFormatting>
  <conditionalFormatting sqref="AO6:AO15">
    <cfRule type="colorScale" priority="36">
      <colorScale>
        <cfvo type="min"/>
        <cfvo type="max"/>
        <color rgb="FFFCFCFF"/>
        <color rgb="FF63BE7B"/>
      </colorScale>
    </cfRule>
  </conditionalFormatting>
  <conditionalFormatting sqref="AN6:AO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M15">
    <cfRule type="colorScale" priority="31">
      <colorScale>
        <cfvo type="min"/>
        <cfvo type="max"/>
        <color theme="9" tint="0.79998168889431442"/>
        <color theme="9"/>
      </colorScale>
    </cfRule>
    <cfRule type="colorScale" priority="33">
      <colorScale>
        <cfvo type="min"/>
        <cfvo type="max"/>
        <color rgb="FFFCFCFF"/>
        <color rgb="FF63BE7B"/>
      </colorScale>
    </cfRule>
  </conditionalFormatting>
  <conditionalFormatting sqref="AN6:AO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:AP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S15">
    <cfRule type="colorScale" priority="26">
      <colorScale>
        <cfvo type="min"/>
        <cfvo type="max"/>
        <color rgb="FFFCFCFF"/>
        <color rgb="FF63BE7B"/>
      </colorScale>
    </cfRule>
  </conditionalFormatting>
  <conditionalFormatting sqref="AT6:AT15">
    <cfRule type="colorScale" priority="28">
      <colorScale>
        <cfvo type="min"/>
        <cfvo type="max"/>
        <color rgb="FFFCFCFF"/>
        <color rgb="FF63BE7B"/>
      </colorScale>
    </cfRule>
  </conditionalFormatting>
  <conditionalFormatting sqref="AU6:AU15">
    <cfRule type="colorScale" priority="27">
      <colorScale>
        <cfvo type="min"/>
        <cfvo type="max"/>
        <color rgb="FFFCFCFF"/>
        <color rgb="FF63BE7B"/>
      </colorScale>
    </cfRule>
  </conditionalFormatting>
  <conditionalFormatting sqref="AT6:AU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S15">
    <cfRule type="colorScale" priority="22">
      <colorScale>
        <cfvo type="min"/>
        <cfvo type="max"/>
        <color theme="9" tint="0.79998168889431442"/>
        <color theme="9"/>
      </colorScale>
    </cfRule>
    <cfRule type="colorScale" priority="24">
      <colorScale>
        <cfvo type="min"/>
        <cfvo type="max"/>
        <color rgb="FFFCFCFF"/>
        <color rgb="FF63BE7B"/>
      </colorScale>
    </cfRule>
  </conditionalFormatting>
  <conditionalFormatting sqref="AT6:AU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:AV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:AW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6:AY15">
    <cfRule type="colorScale" priority="17">
      <colorScale>
        <cfvo type="min"/>
        <cfvo type="max"/>
        <color rgb="FFFCFCFF"/>
        <color rgb="FF63BE7B"/>
      </colorScale>
    </cfRule>
  </conditionalFormatting>
  <conditionalFormatting sqref="AZ6:AZ15">
    <cfRule type="colorScale" priority="19">
      <colorScale>
        <cfvo type="min"/>
        <cfvo type="max"/>
        <color rgb="FFFCFCFF"/>
        <color rgb="FF63BE7B"/>
      </colorScale>
    </cfRule>
  </conditionalFormatting>
  <conditionalFormatting sqref="BA6:BA15">
    <cfRule type="colorScale" priority="18">
      <colorScale>
        <cfvo type="min"/>
        <cfvo type="max"/>
        <color rgb="FFFCFCFF"/>
        <color rgb="FF63BE7B"/>
      </colorScale>
    </cfRule>
  </conditionalFormatting>
  <conditionalFormatting sqref="AZ6:BA1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6:AY15">
    <cfRule type="colorScale" priority="13">
      <colorScale>
        <cfvo type="min"/>
        <cfvo type="max"/>
        <color theme="9" tint="0.79998168889431442"/>
        <color theme="9"/>
      </colorScale>
    </cfRule>
    <cfRule type="colorScale" priority="15">
      <colorScale>
        <cfvo type="min"/>
        <cfvo type="max"/>
        <color rgb="FFFCFCFF"/>
        <color rgb="FF63BE7B"/>
      </colorScale>
    </cfRule>
  </conditionalFormatting>
  <conditionalFormatting sqref="AZ6:BA1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:BB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6:B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6:BE15">
    <cfRule type="colorScale" priority="8">
      <colorScale>
        <cfvo type="min"/>
        <cfvo type="max"/>
        <color rgb="FFFCFCFF"/>
        <color rgb="FF63BE7B"/>
      </colorScale>
    </cfRule>
  </conditionalFormatting>
  <conditionalFormatting sqref="BF6:BF13 BF15">
    <cfRule type="colorScale" priority="10">
      <colorScale>
        <cfvo type="min"/>
        <cfvo type="max"/>
        <color rgb="FFFCFCFF"/>
        <color rgb="FF63BE7B"/>
      </colorScale>
    </cfRule>
  </conditionalFormatting>
  <conditionalFormatting sqref="BG6:BG15">
    <cfRule type="colorScale" priority="9">
      <colorScale>
        <cfvo type="min"/>
        <cfvo type="max"/>
        <color rgb="FFFCFCFF"/>
        <color rgb="FF63BE7B"/>
      </colorScale>
    </cfRule>
  </conditionalFormatting>
  <conditionalFormatting sqref="BF6:BG13 BF15:BG15 BG1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6:BE15">
    <cfRule type="colorScale" priority="4">
      <colorScale>
        <cfvo type="min"/>
        <cfvo type="max"/>
        <color theme="9" tint="0.79998168889431442"/>
        <color theme="9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BF6:BG13 BF15:BG15 BG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14">
    <cfRule type="colorScale" priority="3">
      <colorScale>
        <cfvo type="min"/>
        <cfvo type="max"/>
        <color rgb="FFFCFCFF"/>
        <color rgb="FF63BE7B"/>
      </colorScale>
    </cfRule>
  </conditionalFormatting>
  <conditionalFormatting sqref="BF14">
    <cfRule type="colorScale" priority="1">
      <colorScale>
        <cfvo type="min"/>
        <cfvo type="max"/>
        <color theme="9" tint="0.79998168889431442"/>
        <color theme="9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3" scale="5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A8FF9-4ED2-4228-B686-03ABD33D3539}">
  <dimension ref="A1:N13"/>
  <sheetViews>
    <sheetView workbookViewId="0">
      <selection activeCell="N4" sqref="N4:N13"/>
    </sheetView>
  </sheetViews>
  <sheetFormatPr defaultRowHeight="15" x14ac:dyDescent="0.25"/>
  <cols>
    <col min="1" max="1" width="35.28515625" bestFit="1" customWidth="1"/>
    <col min="2" max="14" width="15.85546875" customWidth="1"/>
  </cols>
  <sheetData>
    <row r="1" spans="1:14" x14ac:dyDescent="0.25">
      <c r="A1" s="167" t="s">
        <v>112</v>
      </c>
      <c r="B1" s="168" t="s">
        <v>84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x14ac:dyDescent="0.25">
      <c r="A2" s="167"/>
      <c r="B2" s="143" t="s">
        <v>85</v>
      </c>
      <c r="C2" s="143" t="s">
        <v>86</v>
      </c>
      <c r="D2" s="143" t="s">
        <v>87</v>
      </c>
      <c r="E2" s="143" t="s">
        <v>88</v>
      </c>
      <c r="F2" s="143" t="s">
        <v>89</v>
      </c>
      <c r="G2" s="143" t="s">
        <v>90</v>
      </c>
      <c r="H2" s="143" t="s">
        <v>91</v>
      </c>
      <c r="I2" s="143" t="s">
        <v>92</v>
      </c>
      <c r="J2" s="143" t="s">
        <v>93</v>
      </c>
      <c r="K2" s="143" t="s">
        <v>94</v>
      </c>
      <c r="L2" s="143" t="s">
        <v>95</v>
      </c>
      <c r="M2" s="143" t="s">
        <v>96</v>
      </c>
      <c r="N2" s="143" t="s">
        <v>97</v>
      </c>
    </row>
    <row r="3" spans="1:14" x14ac:dyDescent="0.25">
      <c r="A3" s="167"/>
      <c r="B3" s="143" t="s">
        <v>98</v>
      </c>
      <c r="C3" s="143" t="s">
        <v>98</v>
      </c>
      <c r="D3" s="143" t="s">
        <v>98</v>
      </c>
      <c r="E3" s="143" t="s">
        <v>98</v>
      </c>
      <c r="F3" s="143" t="s">
        <v>98</v>
      </c>
      <c r="G3" s="143" t="s">
        <v>98</v>
      </c>
      <c r="H3" s="143" t="s">
        <v>98</v>
      </c>
      <c r="I3" s="143" t="s">
        <v>98</v>
      </c>
      <c r="J3" s="143" t="s">
        <v>98</v>
      </c>
      <c r="K3" s="143" t="s">
        <v>98</v>
      </c>
      <c r="L3" s="143" t="s">
        <v>98</v>
      </c>
      <c r="M3" s="143" t="s">
        <v>98</v>
      </c>
      <c r="N3" s="143" t="s">
        <v>98</v>
      </c>
    </row>
    <row r="4" spans="1:14" x14ac:dyDescent="0.25">
      <c r="A4" s="144" t="s">
        <v>113</v>
      </c>
      <c r="B4" s="146">
        <v>0</v>
      </c>
      <c r="C4" s="146">
        <v>0</v>
      </c>
      <c r="D4" s="146">
        <v>1</v>
      </c>
      <c r="E4" s="146">
        <v>0</v>
      </c>
      <c r="F4" s="146">
        <v>1</v>
      </c>
      <c r="G4" s="146">
        <v>0</v>
      </c>
      <c r="H4" s="146">
        <v>0</v>
      </c>
      <c r="I4" s="146">
        <v>0</v>
      </c>
      <c r="J4" s="146">
        <v>0</v>
      </c>
      <c r="K4" s="146">
        <v>0</v>
      </c>
      <c r="L4" s="146">
        <v>1</v>
      </c>
      <c r="M4" s="146">
        <v>0</v>
      </c>
      <c r="N4" s="146">
        <v>0</v>
      </c>
    </row>
    <row r="5" spans="1:14" x14ac:dyDescent="0.25">
      <c r="A5" s="144" t="s">
        <v>114</v>
      </c>
      <c r="B5" s="146">
        <v>49</v>
      </c>
      <c r="C5" s="146">
        <v>1</v>
      </c>
      <c r="D5" s="146">
        <v>34</v>
      </c>
      <c r="E5" s="146">
        <v>3</v>
      </c>
      <c r="F5" s="146">
        <v>62</v>
      </c>
      <c r="G5" s="146">
        <v>9</v>
      </c>
      <c r="H5" s="146">
        <v>50</v>
      </c>
      <c r="I5" s="146">
        <v>1</v>
      </c>
      <c r="J5" s="146">
        <v>54</v>
      </c>
      <c r="K5" s="146">
        <v>0</v>
      </c>
      <c r="L5" s="146">
        <v>49</v>
      </c>
      <c r="M5" s="146">
        <v>1</v>
      </c>
      <c r="N5" s="146">
        <v>36</v>
      </c>
    </row>
    <row r="6" spans="1:14" x14ac:dyDescent="0.25">
      <c r="A6" s="144" t="s">
        <v>115</v>
      </c>
      <c r="B6" s="146">
        <v>6</v>
      </c>
      <c r="C6" s="146">
        <v>0</v>
      </c>
      <c r="D6" s="146">
        <v>13</v>
      </c>
      <c r="E6" s="146">
        <v>1</v>
      </c>
      <c r="F6" s="146">
        <v>12</v>
      </c>
      <c r="G6" s="146">
        <v>0</v>
      </c>
      <c r="H6" s="146">
        <v>15</v>
      </c>
      <c r="I6" s="146">
        <v>2</v>
      </c>
      <c r="J6" s="146">
        <v>9</v>
      </c>
      <c r="K6" s="146">
        <v>1</v>
      </c>
      <c r="L6" s="146">
        <v>9</v>
      </c>
      <c r="M6" s="146">
        <v>0</v>
      </c>
      <c r="N6" s="146">
        <v>8</v>
      </c>
    </row>
    <row r="7" spans="1:14" x14ac:dyDescent="0.25">
      <c r="A7" s="144" t="s">
        <v>116</v>
      </c>
      <c r="B7" s="146">
        <v>51</v>
      </c>
      <c r="C7" s="146">
        <v>0</v>
      </c>
      <c r="D7" s="146">
        <v>49</v>
      </c>
      <c r="E7" s="146">
        <v>1</v>
      </c>
      <c r="F7" s="146">
        <v>71</v>
      </c>
      <c r="G7" s="146">
        <v>0</v>
      </c>
      <c r="H7" s="146">
        <v>57</v>
      </c>
      <c r="I7" s="146">
        <v>1</v>
      </c>
      <c r="J7" s="146">
        <v>57</v>
      </c>
      <c r="K7" s="146">
        <v>0</v>
      </c>
      <c r="L7" s="146">
        <v>49</v>
      </c>
      <c r="M7" s="146">
        <v>0</v>
      </c>
      <c r="N7" s="146">
        <v>50</v>
      </c>
    </row>
    <row r="8" spans="1:14" x14ac:dyDescent="0.25">
      <c r="A8" s="144" t="s">
        <v>117</v>
      </c>
      <c r="B8" s="146">
        <v>50</v>
      </c>
      <c r="C8" s="146">
        <v>1</v>
      </c>
      <c r="D8" s="146">
        <v>59</v>
      </c>
      <c r="E8" s="146">
        <v>1</v>
      </c>
      <c r="F8" s="146">
        <v>63</v>
      </c>
      <c r="G8" s="146">
        <v>4</v>
      </c>
      <c r="H8" s="146">
        <v>50</v>
      </c>
      <c r="I8" s="146">
        <v>0</v>
      </c>
      <c r="J8" s="146">
        <v>73</v>
      </c>
      <c r="K8" s="146">
        <v>0</v>
      </c>
      <c r="L8" s="146">
        <v>72</v>
      </c>
      <c r="M8" s="146">
        <v>0</v>
      </c>
      <c r="N8" s="146">
        <v>53</v>
      </c>
    </row>
    <row r="9" spans="1:14" x14ac:dyDescent="0.25">
      <c r="A9" s="144" t="s">
        <v>118</v>
      </c>
      <c r="B9" s="146">
        <v>54</v>
      </c>
      <c r="C9" s="146">
        <v>1</v>
      </c>
      <c r="D9" s="146">
        <v>50</v>
      </c>
      <c r="E9" s="146">
        <v>4</v>
      </c>
      <c r="F9" s="146">
        <v>65</v>
      </c>
      <c r="G9" s="146">
        <v>0</v>
      </c>
      <c r="H9" s="146">
        <v>79</v>
      </c>
      <c r="I9" s="146">
        <v>1</v>
      </c>
      <c r="J9" s="146">
        <v>75</v>
      </c>
      <c r="K9" s="146">
        <v>4</v>
      </c>
      <c r="L9" s="146">
        <v>72</v>
      </c>
      <c r="M9" s="146">
        <v>1</v>
      </c>
      <c r="N9" s="146">
        <v>56</v>
      </c>
    </row>
    <row r="10" spans="1:14" x14ac:dyDescent="0.25">
      <c r="A10" s="144" t="s">
        <v>119</v>
      </c>
      <c r="B10" s="146">
        <v>6</v>
      </c>
      <c r="C10" s="146">
        <v>0</v>
      </c>
      <c r="D10" s="146">
        <v>6</v>
      </c>
      <c r="E10" s="146">
        <v>1</v>
      </c>
      <c r="F10" s="146">
        <v>6</v>
      </c>
      <c r="G10" s="146">
        <v>1</v>
      </c>
      <c r="H10" s="146">
        <v>7</v>
      </c>
      <c r="I10" s="146">
        <v>0</v>
      </c>
      <c r="J10" s="146">
        <v>8</v>
      </c>
      <c r="K10" s="146">
        <v>0</v>
      </c>
      <c r="L10" s="146">
        <v>7</v>
      </c>
      <c r="M10" s="146">
        <v>0</v>
      </c>
      <c r="N10" s="146">
        <v>3</v>
      </c>
    </row>
    <row r="11" spans="1:14" x14ac:dyDescent="0.25">
      <c r="A11" s="144" t="s">
        <v>120</v>
      </c>
      <c r="B11" s="146">
        <v>1</v>
      </c>
      <c r="C11" s="146">
        <v>0</v>
      </c>
      <c r="D11" s="146">
        <v>0</v>
      </c>
      <c r="E11" s="146">
        <v>0</v>
      </c>
      <c r="F11" s="146">
        <v>3</v>
      </c>
      <c r="G11" s="146">
        <v>1</v>
      </c>
      <c r="H11" s="146">
        <v>1</v>
      </c>
      <c r="I11" s="146">
        <v>0</v>
      </c>
      <c r="J11" s="146">
        <v>2</v>
      </c>
      <c r="K11" s="146">
        <v>1</v>
      </c>
      <c r="L11" s="146">
        <v>2</v>
      </c>
      <c r="M11" s="146">
        <v>0</v>
      </c>
      <c r="N11" s="146">
        <v>1</v>
      </c>
    </row>
    <row r="12" spans="1:14" x14ac:dyDescent="0.25">
      <c r="A12" s="144" t="s">
        <v>121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1</v>
      </c>
      <c r="M12" s="146">
        <v>0</v>
      </c>
      <c r="N12" s="146">
        <v>0</v>
      </c>
    </row>
    <row r="13" spans="1:14" x14ac:dyDescent="0.25">
      <c r="A13" s="144" t="s">
        <v>122</v>
      </c>
      <c r="B13" s="146">
        <v>2</v>
      </c>
      <c r="C13" s="146">
        <v>0</v>
      </c>
      <c r="D13" s="146">
        <v>2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</row>
  </sheetData>
  <mergeCells count="2">
    <mergeCell ref="A1:A3"/>
    <mergeCell ref="B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23"/>
  <sheetViews>
    <sheetView workbookViewId="0">
      <pane xSplit="1" topLeftCell="S1" activePane="topRight" state="frozen"/>
      <selection pane="topRight" activeCell="AP2" sqref="AP1:AR1048576"/>
    </sheetView>
  </sheetViews>
  <sheetFormatPr defaultRowHeight="17.25" x14ac:dyDescent="0.25"/>
  <cols>
    <col min="1" max="1" width="47.42578125" style="52" customWidth="1"/>
    <col min="2" max="4" width="13.7109375" style="52" customWidth="1"/>
    <col min="5" max="6" width="13.7109375" style="52" hidden="1" customWidth="1"/>
    <col min="7" max="9" width="13.7109375" style="52" customWidth="1"/>
    <col min="10" max="11" width="13.7109375" style="52" hidden="1" customWidth="1"/>
    <col min="12" max="14" width="13.7109375" style="52" customWidth="1"/>
    <col min="15" max="16" width="13.7109375" style="52" hidden="1" customWidth="1"/>
    <col min="17" max="19" width="13.7109375" style="52" customWidth="1"/>
    <col min="20" max="21" width="13.7109375" style="52" hidden="1" customWidth="1"/>
    <col min="22" max="24" width="13.7109375" style="52" customWidth="1"/>
    <col min="25" max="26" width="13.7109375" style="52" hidden="1" customWidth="1"/>
    <col min="27" max="29" width="13.7109375" style="52" customWidth="1"/>
    <col min="30" max="31" width="13.7109375" style="52" hidden="1" customWidth="1"/>
    <col min="32" max="32" width="17.28515625" style="52" customWidth="1"/>
    <col min="33" max="33" width="12.85546875" style="52" bestFit="1" customWidth="1"/>
    <col min="34" max="34" width="13.42578125" style="52" customWidth="1"/>
    <col min="35" max="36" width="13.7109375" style="52" hidden="1" customWidth="1"/>
    <col min="37" max="37" width="15.140625" style="52" customWidth="1"/>
    <col min="38" max="38" width="11" style="52" customWidth="1"/>
    <col min="39" max="39" width="13.85546875" style="52" customWidth="1"/>
    <col min="40" max="41" width="13.7109375" style="52" hidden="1" customWidth="1"/>
    <col min="42" max="42" width="15.140625" style="52" hidden="1" customWidth="1"/>
    <col min="43" max="43" width="11" style="52" hidden="1" customWidth="1"/>
    <col min="44" max="44" width="10.28515625" style="52" hidden="1" customWidth="1"/>
    <col min="45" max="16384" width="9.140625" style="52"/>
  </cols>
  <sheetData>
    <row r="1" spans="1:44" s="54" customFormat="1" ht="99.95" customHeight="1" thickBot="1" x14ac:dyDescent="0.3">
      <c r="A1" s="182" t="s">
        <v>68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1:44" ht="34.5" customHeight="1" x14ac:dyDescent="0.25">
      <c r="A2" s="173"/>
      <c r="B2" s="1" t="s">
        <v>47</v>
      </c>
      <c r="C2" s="176" t="s">
        <v>0</v>
      </c>
      <c r="D2" s="176"/>
      <c r="E2" s="176" t="s">
        <v>0</v>
      </c>
      <c r="F2" s="176"/>
      <c r="G2" s="1" t="s">
        <v>47</v>
      </c>
      <c r="H2" s="176" t="s">
        <v>0</v>
      </c>
      <c r="I2" s="176"/>
      <c r="J2" s="176" t="s">
        <v>0</v>
      </c>
      <c r="K2" s="176"/>
      <c r="L2" s="1" t="s">
        <v>47</v>
      </c>
      <c r="M2" s="176" t="s">
        <v>0</v>
      </c>
      <c r="N2" s="176"/>
      <c r="O2" s="176" t="s">
        <v>0</v>
      </c>
      <c r="P2" s="176"/>
      <c r="Q2" s="1" t="s">
        <v>47</v>
      </c>
      <c r="R2" s="176" t="s">
        <v>0</v>
      </c>
      <c r="S2" s="177"/>
      <c r="T2" s="176" t="s">
        <v>0</v>
      </c>
      <c r="U2" s="177"/>
      <c r="V2" s="33" t="s">
        <v>47</v>
      </c>
      <c r="W2" s="176" t="s">
        <v>0</v>
      </c>
      <c r="X2" s="176"/>
      <c r="Y2" s="159" t="s">
        <v>0</v>
      </c>
      <c r="Z2" s="177"/>
      <c r="AA2" s="127" t="s">
        <v>47</v>
      </c>
      <c r="AB2" s="176" t="s">
        <v>0</v>
      </c>
      <c r="AC2" s="176"/>
      <c r="AD2" s="159" t="s">
        <v>0</v>
      </c>
      <c r="AE2" s="176"/>
      <c r="AF2" s="33" t="s">
        <v>47</v>
      </c>
      <c r="AG2" s="176" t="s">
        <v>0</v>
      </c>
      <c r="AH2" s="176"/>
      <c r="AI2" s="159" t="s">
        <v>0</v>
      </c>
      <c r="AJ2" s="176"/>
      <c r="AK2" s="33" t="s">
        <v>47</v>
      </c>
      <c r="AL2" s="176" t="s">
        <v>0</v>
      </c>
      <c r="AM2" s="176"/>
      <c r="AN2" s="159" t="s">
        <v>0</v>
      </c>
      <c r="AO2" s="177"/>
      <c r="AP2" s="33" t="s">
        <v>47</v>
      </c>
      <c r="AQ2" s="176" t="s">
        <v>0</v>
      </c>
      <c r="AR2" s="176"/>
    </row>
    <row r="3" spans="1:44" ht="51.75" x14ac:dyDescent="0.25">
      <c r="A3" s="174"/>
      <c r="B3" s="180" t="s">
        <v>3</v>
      </c>
      <c r="C3" s="74" t="s">
        <v>2</v>
      </c>
      <c r="D3" s="74" t="s">
        <v>2</v>
      </c>
      <c r="E3" s="97" t="s">
        <v>133</v>
      </c>
      <c r="F3" s="108" t="s">
        <v>133</v>
      </c>
      <c r="G3" s="180" t="s">
        <v>5</v>
      </c>
      <c r="H3" s="74" t="s">
        <v>4</v>
      </c>
      <c r="I3" s="74" t="s">
        <v>4</v>
      </c>
      <c r="J3" s="97" t="s">
        <v>134</v>
      </c>
      <c r="K3" s="97" t="s">
        <v>134</v>
      </c>
      <c r="L3" s="180" t="s">
        <v>7</v>
      </c>
      <c r="M3" s="74" t="s">
        <v>6</v>
      </c>
      <c r="N3" s="74" t="s">
        <v>6</v>
      </c>
      <c r="O3" s="97" t="s">
        <v>135</v>
      </c>
      <c r="P3" s="108" t="s">
        <v>135</v>
      </c>
      <c r="Q3" s="184" t="s">
        <v>49</v>
      </c>
      <c r="R3" s="74" t="s">
        <v>8</v>
      </c>
      <c r="S3" s="108" t="s">
        <v>8</v>
      </c>
      <c r="T3" s="107" t="s">
        <v>136</v>
      </c>
      <c r="U3" s="108" t="s">
        <v>136</v>
      </c>
      <c r="V3" s="184" t="s">
        <v>55</v>
      </c>
      <c r="W3" s="74" t="s">
        <v>48</v>
      </c>
      <c r="X3" s="74" t="s">
        <v>48</v>
      </c>
      <c r="Y3" s="97" t="s">
        <v>137</v>
      </c>
      <c r="Z3" s="108" t="s">
        <v>137</v>
      </c>
      <c r="AA3" s="184" t="s">
        <v>76</v>
      </c>
      <c r="AB3" s="74" t="s">
        <v>56</v>
      </c>
      <c r="AC3" s="74" t="s">
        <v>56</v>
      </c>
      <c r="AD3" s="129" t="s">
        <v>138</v>
      </c>
      <c r="AE3" s="108" t="s">
        <v>138</v>
      </c>
      <c r="AF3" s="184" t="s">
        <v>80</v>
      </c>
      <c r="AG3" s="74" t="s">
        <v>79</v>
      </c>
      <c r="AH3" s="74" t="s">
        <v>79</v>
      </c>
      <c r="AI3" s="74" t="s">
        <v>139</v>
      </c>
      <c r="AJ3" s="108" t="s">
        <v>139</v>
      </c>
      <c r="AK3" s="184" t="s">
        <v>148</v>
      </c>
      <c r="AL3" s="74" t="s">
        <v>82</v>
      </c>
      <c r="AM3" s="74" t="s">
        <v>82</v>
      </c>
      <c r="AN3" s="129" t="s">
        <v>140</v>
      </c>
      <c r="AO3" s="108" t="s">
        <v>140</v>
      </c>
      <c r="AP3" s="184" t="s">
        <v>161</v>
      </c>
      <c r="AQ3" s="74" t="s">
        <v>164</v>
      </c>
      <c r="AR3" s="74" t="s">
        <v>164</v>
      </c>
    </row>
    <row r="4" spans="1:44" ht="18" thickBot="1" x14ac:dyDescent="0.3">
      <c r="A4" s="175"/>
      <c r="B4" s="181"/>
      <c r="C4" s="2" t="s">
        <v>9</v>
      </c>
      <c r="D4" s="3" t="s">
        <v>10</v>
      </c>
      <c r="E4" s="2" t="s">
        <v>9</v>
      </c>
      <c r="F4" s="5" t="s">
        <v>10</v>
      </c>
      <c r="G4" s="181"/>
      <c r="H4" s="2" t="s">
        <v>9</v>
      </c>
      <c r="I4" s="3" t="s">
        <v>10</v>
      </c>
      <c r="J4" s="2" t="s">
        <v>9</v>
      </c>
      <c r="K4" s="3" t="s">
        <v>10</v>
      </c>
      <c r="L4" s="181"/>
      <c r="M4" s="2" t="s">
        <v>9</v>
      </c>
      <c r="N4" s="3" t="s">
        <v>10</v>
      </c>
      <c r="O4" s="2" t="s">
        <v>9</v>
      </c>
      <c r="P4" s="5" t="s">
        <v>10</v>
      </c>
      <c r="Q4" s="185"/>
      <c r="R4" s="2" t="s">
        <v>9</v>
      </c>
      <c r="S4" s="5" t="s">
        <v>10</v>
      </c>
      <c r="T4" s="2" t="s">
        <v>9</v>
      </c>
      <c r="U4" s="5" t="s">
        <v>10</v>
      </c>
      <c r="V4" s="185"/>
      <c r="W4" s="2" t="s">
        <v>9</v>
      </c>
      <c r="X4" s="3" t="s">
        <v>10</v>
      </c>
      <c r="Y4" s="2" t="s">
        <v>9</v>
      </c>
      <c r="Z4" s="5" t="s">
        <v>10</v>
      </c>
      <c r="AA4" s="185"/>
      <c r="AB4" s="2" t="s">
        <v>9</v>
      </c>
      <c r="AC4" s="3" t="s">
        <v>10</v>
      </c>
      <c r="AD4" s="17" t="s">
        <v>9</v>
      </c>
      <c r="AE4" s="5" t="s">
        <v>10</v>
      </c>
      <c r="AF4" s="185"/>
      <c r="AG4" s="2" t="s">
        <v>9</v>
      </c>
      <c r="AH4" s="3" t="s">
        <v>10</v>
      </c>
      <c r="AI4" s="2" t="s">
        <v>9</v>
      </c>
      <c r="AJ4" s="5" t="s">
        <v>10</v>
      </c>
      <c r="AK4" s="185"/>
      <c r="AL4" s="2" t="s">
        <v>9</v>
      </c>
      <c r="AM4" s="3" t="s">
        <v>10</v>
      </c>
      <c r="AN4" s="119" t="s">
        <v>9</v>
      </c>
      <c r="AO4" s="47" t="s">
        <v>10</v>
      </c>
      <c r="AP4" s="185"/>
      <c r="AQ4" s="2" t="s">
        <v>9</v>
      </c>
      <c r="AR4" s="3" t="s">
        <v>10</v>
      </c>
    </row>
    <row r="5" spans="1:44" ht="15.95" customHeight="1" thickBot="1" x14ac:dyDescent="0.3">
      <c r="A5" s="187" t="s">
        <v>36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99"/>
      <c r="U5" s="140"/>
      <c r="V5" s="186"/>
      <c r="W5" s="186"/>
      <c r="X5" s="133"/>
      <c r="Y5" s="132"/>
      <c r="Z5" s="135"/>
      <c r="AA5" s="186"/>
      <c r="AB5" s="186"/>
      <c r="AC5" s="133"/>
      <c r="AD5" s="132"/>
      <c r="AE5" s="135"/>
      <c r="AF5" s="186"/>
      <c r="AG5" s="186"/>
      <c r="AH5" s="133"/>
      <c r="AI5" s="132"/>
      <c r="AJ5" s="135"/>
      <c r="AK5" s="186"/>
      <c r="AL5" s="186"/>
      <c r="AM5" s="133"/>
      <c r="AN5" s="132"/>
      <c r="AO5" s="135"/>
      <c r="AP5" s="186"/>
      <c r="AQ5" s="186"/>
      <c r="AR5" s="133"/>
    </row>
    <row r="6" spans="1:44" ht="18" thickBot="1" x14ac:dyDescent="0.3">
      <c r="A6" s="69" t="s">
        <v>37</v>
      </c>
      <c r="B6" s="42" t="s">
        <v>15</v>
      </c>
      <c r="C6" s="43">
        <v>1</v>
      </c>
      <c r="D6" s="43"/>
      <c r="E6" s="34">
        <v>0</v>
      </c>
      <c r="F6" s="42"/>
      <c r="G6" s="42" t="s">
        <v>15</v>
      </c>
      <c r="H6" s="44">
        <v>2</v>
      </c>
      <c r="I6" s="45"/>
      <c r="J6" s="34">
        <v>0</v>
      </c>
      <c r="K6" s="42"/>
      <c r="L6" s="42" t="s">
        <v>15</v>
      </c>
      <c r="M6" s="34">
        <v>0</v>
      </c>
      <c r="N6" s="45"/>
      <c r="O6" s="34">
        <v>0</v>
      </c>
      <c r="P6" s="42"/>
      <c r="Q6" s="42" t="s">
        <v>15</v>
      </c>
      <c r="R6" s="34">
        <v>4</v>
      </c>
      <c r="S6" s="46"/>
      <c r="T6" s="34">
        <v>1</v>
      </c>
      <c r="U6" s="141"/>
      <c r="V6" s="42" t="s">
        <v>15</v>
      </c>
      <c r="W6" s="6">
        <v>2</v>
      </c>
      <c r="X6" s="134"/>
      <c r="Y6" s="34">
        <v>0</v>
      </c>
      <c r="Z6" s="136"/>
      <c r="AA6" s="42" t="s">
        <v>15</v>
      </c>
      <c r="AB6" s="6">
        <v>3</v>
      </c>
      <c r="AC6" s="134"/>
      <c r="AD6" s="34">
        <v>1</v>
      </c>
      <c r="AE6" s="136"/>
      <c r="AF6" s="42" t="s">
        <v>15</v>
      </c>
      <c r="AG6" s="6">
        <v>1</v>
      </c>
      <c r="AH6" s="134"/>
      <c r="AI6" s="34">
        <v>0</v>
      </c>
      <c r="AJ6" s="136"/>
      <c r="AK6" s="42" t="s">
        <v>15</v>
      </c>
      <c r="AL6" s="6">
        <v>0</v>
      </c>
      <c r="AM6" s="134"/>
      <c r="AN6" s="34">
        <v>0</v>
      </c>
      <c r="AO6" s="136"/>
      <c r="AP6" s="42" t="s">
        <v>15</v>
      </c>
      <c r="AQ6" s="6">
        <v>0</v>
      </c>
      <c r="AR6" s="134"/>
    </row>
    <row r="7" spans="1:44" ht="18" thickBot="1" x14ac:dyDescent="0.3">
      <c r="A7" s="70" t="s">
        <v>38</v>
      </c>
      <c r="B7" s="42" t="s">
        <v>15</v>
      </c>
      <c r="C7" s="43">
        <v>38</v>
      </c>
      <c r="D7" s="16"/>
      <c r="E7" s="34">
        <v>26</v>
      </c>
      <c r="F7" s="42"/>
      <c r="G7" s="42" t="s">
        <v>15</v>
      </c>
      <c r="H7" s="44">
        <v>33</v>
      </c>
      <c r="I7" s="14"/>
      <c r="J7" s="34">
        <v>21</v>
      </c>
      <c r="K7" s="42"/>
      <c r="L7" s="42" t="s">
        <v>15</v>
      </c>
      <c r="M7" s="34">
        <v>37</v>
      </c>
      <c r="N7" s="14"/>
      <c r="O7" s="34">
        <v>31</v>
      </c>
      <c r="P7" s="42"/>
      <c r="Q7" s="42" t="s">
        <v>15</v>
      </c>
      <c r="R7" s="34">
        <v>28</v>
      </c>
      <c r="S7" s="47"/>
      <c r="T7" s="34">
        <v>21</v>
      </c>
      <c r="U7" s="137"/>
      <c r="V7" s="42" t="s">
        <v>15</v>
      </c>
      <c r="W7" s="6">
        <v>27</v>
      </c>
      <c r="X7" s="15"/>
      <c r="Y7" s="14">
        <v>27</v>
      </c>
      <c r="Z7" s="136"/>
      <c r="AA7" s="42" t="s">
        <v>15</v>
      </c>
      <c r="AB7" s="6">
        <v>0</v>
      </c>
      <c r="AC7" s="15"/>
      <c r="AD7" s="34">
        <v>21</v>
      </c>
      <c r="AE7" s="136"/>
      <c r="AF7" s="42" t="s">
        <v>15</v>
      </c>
      <c r="AG7" s="6">
        <v>0</v>
      </c>
      <c r="AH7" s="15"/>
      <c r="AI7" s="14">
        <v>6</v>
      </c>
      <c r="AJ7" s="136"/>
      <c r="AK7" s="42" t="s">
        <v>15</v>
      </c>
      <c r="AL7" s="14">
        <v>0</v>
      </c>
      <c r="AM7" s="15"/>
      <c r="AN7" s="14">
        <v>9</v>
      </c>
      <c r="AO7" s="136"/>
      <c r="AP7" s="42" t="s">
        <v>15</v>
      </c>
      <c r="AQ7" s="14">
        <v>0</v>
      </c>
      <c r="AR7" s="15"/>
    </row>
    <row r="8" spans="1:44" ht="18" thickBot="1" x14ac:dyDescent="0.3">
      <c r="A8" s="71" t="s">
        <v>52</v>
      </c>
      <c r="B8" s="42" t="s">
        <v>15</v>
      </c>
      <c r="C8" s="43">
        <v>16</v>
      </c>
      <c r="D8" s="14"/>
      <c r="E8" s="34">
        <v>3</v>
      </c>
      <c r="F8" s="44"/>
      <c r="G8" s="42" t="s">
        <v>15</v>
      </c>
      <c r="H8" s="44">
        <v>24</v>
      </c>
      <c r="I8" s="14"/>
      <c r="J8" s="34">
        <v>4</v>
      </c>
      <c r="K8" s="44"/>
      <c r="L8" s="42" t="s">
        <v>15</v>
      </c>
      <c r="M8" s="34">
        <v>20</v>
      </c>
      <c r="N8" s="14"/>
      <c r="O8" s="34">
        <v>3</v>
      </c>
      <c r="P8" s="44"/>
      <c r="Q8" s="42" t="s">
        <v>15</v>
      </c>
      <c r="R8" s="34">
        <v>19</v>
      </c>
      <c r="S8" s="47"/>
      <c r="T8" s="34">
        <v>1</v>
      </c>
      <c r="U8" s="137"/>
      <c r="V8" s="42" t="s">
        <v>15</v>
      </c>
      <c r="W8" s="6">
        <v>13</v>
      </c>
      <c r="X8" s="15"/>
      <c r="Y8" s="14">
        <v>1</v>
      </c>
      <c r="Z8" s="137"/>
      <c r="AA8" s="42" t="s">
        <v>15</v>
      </c>
      <c r="AB8" s="6">
        <v>24</v>
      </c>
      <c r="AC8" s="15"/>
      <c r="AD8" s="34">
        <v>6</v>
      </c>
      <c r="AE8" s="137"/>
      <c r="AF8" s="42" t="s">
        <v>15</v>
      </c>
      <c r="AG8" s="6">
        <v>29</v>
      </c>
      <c r="AH8" s="15"/>
      <c r="AI8" s="14">
        <v>8</v>
      </c>
      <c r="AJ8" s="137"/>
      <c r="AK8" s="42" t="s">
        <v>15</v>
      </c>
      <c r="AL8" s="14">
        <v>23</v>
      </c>
      <c r="AM8" s="15"/>
      <c r="AN8" s="14">
        <v>5</v>
      </c>
      <c r="AO8" s="137"/>
      <c r="AP8" s="42" t="s">
        <v>15</v>
      </c>
      <c r="AQ8" s="14">
        <v>0</v>
      </c>
      <c r="AR8" s="15"/>
    </row>
    <row r="9" spans="1:44" ht="18" thickBot="1" x14ac:dyDescent="0.3">
      <c r="A9" s="71" t="s">
        <v>39</v>
      </c>
      <c r="B9" s="42" t="s">
        <v>15</v>
      </c>
      <c r="C9" s="43">
        <v>5</v>
      </c>
      <c r="D9" s="14"/>
      <c r="E9" s="34">
        <v>1</v>
      </c>
      <c r="F9" s="44"/>
      <c r="G9" s="42" t="s">
        <v>15</v>
      </c>
      <c r="H9" s="44">
        <v>5</v>
      </c>
      <c r="I9" s="14"/>
      <c r="J9" s="34">
        <v>2</v>
      </c>
      <c r="K9" s="44"/>
      <c r="L9" s="42" t="s">
        <v>15</v>
      </c>
      <c r="M9" s="34">
        <v>6</v>
      </c>
      <c r="N9" s="14"/>
      <c r="O9" s="34">
        <v>2</v>
      </c>
      <c r="P9" s="44"/>
      <c r="Q9" s="42" t="s">
        <v>15</v>
      </c>
      <c r="R9" s="34">
        <v>4</v>
      </c>
      <c r="S9" s="47"/>
      <c r="T9" s="34">
        <v>2</v>
      </c>
      <c r="U9" s="137"/>
      <c r="V9" s="42" t="s">
        <v>15</v>
      </c>
      <c r="W9" s="6">
        <v>7</v>
      </c>
      <c r="X9" s="14"/>
      <c r="Y9" s="14">
        <v>3</v>
      </c>
      <c r="Z9" s="137"/>
      <c r="AA9" s="42" t="s">
        <v>15</v>
      </c>
      <c r="AB9" s="6">
        <v>8</v>
      </c>
      <c r="AC9" s="14"/>
      <c r="AD9" s="34">
        <v>4</v>
      </c>
      <c r="AE9" s="137"/>
      <c r="AF9" s="42" t="s">
        <v>15</v>
      </c>
      <c r="AG9" s="6">
        <v>7</v>
      </c>
      <c r="AH9" s="14"/>
      <c r="AI9" s="14">
        <v>2</v>
      </c>
      <c r="AJ9" s="137"/>
      <c r="AK9" s="42" t="s">
        <v>15</v>
      </c>
      <c r="AL9" s="14">
        <v>5</v>
      </c>
      <c r="AM9" s="14"/>
      <c r="AN9" s="14">
        <v>1</v>
      </c>
      <c r="AO9" s="137"/>
      <c r="AP9" s="42" t="s">
        <v>15</v>
      </c>
      <c r="AQ9" s="14">
        <v>0</v>
      </c>
      <c r="AR9" s="14"/>
    </row>
    <row r="10" spans="1:44" ht="18" thickBot="1" x14ac:dyDescent="0.3">
      <c r="A10" s="70" t="s">
        <v>40</v>
      </c>
      <c r="B10" s="42" t="s">
        <v>15</v>
      </c>
      <c r="C10" s="43">
        <v>1</v>
      </c>
      <c r="D10" s="16"/>
      <c r="E10" s="34">
        <v>0</v>
      </c>
      <c r="F10" s="42"/>
      <c r="G10" s="42" t="s">
        <v>15</v>
      </c>
      <c r="H10" s="44">
        <v>0</v>
      </c>
      <c r="I10" s="14"/>
      <c r="J10" s="34">
        <v>0</v>
      </c>
      <c r="K10" s="42"/>
      <c r="L10" s="42" t="s">
        <v>15</v>
      </c>
      <c r="M10" s="34">
        <v>4</v>
      </c>
      <c r="N10" s="14"/>
      <c r="O10" s="34">
        <v>0</v>
      </c>
      <c r="P10" s="42"/>
      <c r="Q10" s="42" t="s">
        <v>15</v>
      </c>
      <c r="R10" s="34">
        <v>1</v>
      </c>
      <c r="S10" s="47"/>
      <c r="T10" s="34">
        <v>0</v>
      </c>
      <c r="U10" s="137"/>
      <c r="V10" s="42" t="s">
        <v>15</v>
      </c>
      <c r="W10" s="6">
        <v>3</v>
      </c>
      <c r="X10" s="15"/>
      <c r="Y10" s="14">
        <v>1</v>
      </c>
      <c r="Z10" s="136"/>
      <c r="AA10" s="42" t="s">
        <v>15</v>
      </c>
      <c r="AB10" s="6">
        <v>0</v>
      </c>
      <c r="AC10" s="15"/>
      <c r="AD10" s="34">
        <v>0</v>
      </c>
      <c r="AE10" s="136"/>
      <c r="AF10" s="42" t="s">
        <v>15</v>
      </c>
      <c r="AG10" s="6">
        <v>1</v>
      </c>
      <c r="AH10" s="15"/>
      <c r="AI10" s="14">
        <v>0</v>
      </c>
      <c r="AJ10" s="136"/>
      <c r="AK10" s="42" t="s">
        <v>15</v>
      </c>
      <c r="AL10" s="14">
        <v>3</v>
      </c>
      <c r="AM10" s="15"/>
      <c r="AN10" s="14">
        <v>1</v>
      </c>
      <c r="AO10" s="136"/>
      <c r="AP10" s="42" t="s">
        <v>15</v>
      </c>
      <c r="AQ10" s="14">
        <v>0</v>
      </c>
      <c r="AR10" s="15"/>
    </row>
    <row r="11" spans="1:44" ht="15.95" customHeight="1" thickBot="1" x14ac:dyDescent="0.3">
      <c r="A11" s="70" t="s">
        <v>41</v>
      </c>
      <c r="B11" s="42" t="s">
        <v>15</v>
      </c>
      <c r="C11" s="43">
        <v>0</v>
      </c>
      <c r="D11" s="16"/>
      <c r="E11" s="34">
        <v>0</v>
      </c>
      <c r="F11" s="42"/>
      <c r="G11" s="42" t="s">
        <v>15</v>
      </c>
      <c r="H11" s="44">
        <v>0</v>
      </c>
      <c r="I11" s="14"/>
      <c r="J11" s="34">
        <v>0</v>
      </c>
      <c r="K11" s="42"/>
      <c r="L11" s="42" t="s">
        <v>15</v>
      </c>
      <c r="M11" s="34">
        <v>0</v>
      </c>
      <c r="N11" s="14"/>
      <c r="O11" s="34">
        <v>0</v>
      </c>
      <c r="P11" s="42"/>
      <c r="Q11" s="42" t="s">
        <v>15</v>
      </c>
      <c r="R11" s="34">
        <v>0</v>
      </c>
      <c r="S11" s="47"/>
      <c r="T11" s="34">
        <v>0</v>
      </c>
      <c r="U11" s="137"/>
      <c r="V11" s="42" t="s">
        <v>15</v>
      </c>
      <c r="W11" s="6">
        <v>0</v>
      </c>
      <c r="X11" s="15"/>
      <c r="Y11" s="14">
        <v>0</v>
      </c>
      <c r="Z11" s="136"/>
      <c r="AA11" s="42" t="s">
        <v>15</v>
      </c>
      <c r="AB11" s="6">
        <v>0</v>
      </c>
      <c r="AC11" s="15"/>
      <c r="AD11" s="34">
        <v>0</v>
      </c>
      <c r="AE11" s="136"/>
      <c r="AF11" s="42" t="s">
        <v>15</v>
      </c>
      <c r="AG11" s="6">
        <v>0</v>
      </c>
      <c r="AH11" s="15"/>
      <c r="AI11" s="14">
        <v>0</v>
      </c>
      <c r="AJ11" s="136"/>
      <c r="AK11" s="42" t="s">
        <v>15</v>
      </c>
      <c r="AL11" s="14">
        <v>0</v>
      </c>
      <c r="AM11" s="15"/>
      <c r="AN11" s="14">
        <v>0</v>
      </c>
      <c r="AO11" s="136"/>
      <c r="AP11" s="42" t="s">
        <v>15</v>
      </c>
      <c r="AQ11" s="14">
        <v>0</v>
      </c>
      <c r="AR11" s="15"/>
    </row>
    <row r="12" spans="1:44" ht="15.95" customHeight="1" thickBot="1" x14ac:dyDescent="0.3">
      <c r="A12" s="71" t="s">
        <v>42</v>
      </c>
      <c r="B12" s="42" t="s">
        <v>15</v>
      </c>
      <c r="C12" s="43">
        <v>0</v>
      </c>
      <c r="D12" s="14"/>
      <c r="E12" s="34">
        <v>0</v>
      </c>
      <c r="F12" s="44"/>
      <c r="G12" s="42" t="s">
        <v>15</v>
      </c>
      <c r="H12" s="44">
        <v>0</v>
      </c>
      <c r="I12" s="14"/>
      <c r="J12" s="34">
        <v>0</v>
      </c>
      <c r="K12" s="44"/>
      <c r="L12" s="42" t="s">
        <v>15</v>
      </c>
      <c r="M12" s="34">
        <v>0</v>
      </c>
      <c r="N12" s="14"/>
      <c r="O12" s="34">
        <v>0</v>
      </c>
      <c r="P12" s="44"/>
      <c r="Q12" s="42" t="s">
        <v>15</v>
      </c>
      <c r="R12" s="34">
        <v>0</v>
      </c>
      <c r="S12" s="47"/>
      <c r="T12" s="34">
        <v>1</v>
      </c>
      <c r="U12" s="137"/>
      <c r="V12" s="42" t="s">
        <v>15</v>
      </c>
      <c r="W12" s="6">
        <v>2</v>
      </c>
      <c r="X12" s="15"/>
      <c r="Y12" s="14">
        <v>0</v>
      </c>
      <c r="Z12" s="137"/>
      <c r="AA12" s="42" t="s">
        <v>15</v>
      </c>
      <c r="AB12" s="6">
        <v>4</v>
      </c>
      <c r="AC12" s="15"/>
      <c r="AD12" s="34">
        <v>0</v>
      </c>
      <c r="AE12" s="137"/>
      <c r="AF12" s="42" t="s">
        <v>15</v>
      </c>
      <c r="AG12" s="6">
        <v>0</v>
      </c>
      <c r="AH12" s="15"/>
      <c r="AI12" s="14">
        <v>1</v>
      </c>
      <c r="AJ12" s="137"/>
      <c r="AK12" s="42" t="s">
        <v>15</v>
      </c>
      <c r="AL12" s="14">
        <v>2</v>
      </c>
      <c r="AM12" s="15"/>
      <c r="AN12" s="14">
        <v>1</v>
      </c>
      <c r="AO12" s="137"/>
      <c r="AP12" s="42" t="s">
        <v>15</v>
      </c>
      <c r="AQ12" s="14">
        <v>0</v>
      </c>
      <c r="AR12" s="15"/>
    </row>
    <row r="13" spans="1:44" ht="15.95" customHeight="1" thickBot="1" x14ac:dyDescent="0.3">
      <c r="A13" s="71" t="s">
        <v>43</v>
      </c>
      <c r="B13" s="42" t="s">
        <v>15</v>
      </c>
      <c r="C13" s="43">
        <v>4</v>
      </c>
      <c r="D13" s="14"/>
      <c r="E13" s="34">
        <v>3</v>
      </c>
      <c r="F13" s="44"/>
      <c r="G13" s="42" t="s">
        <v>15</v>
      </c>
      <c r="H13" s="44">
        <v>11</v>
      </c>
      <c r="I13" s="14"/>
      <c r="J13" s="34">
        <v>5</v>
      </c>
      <c r="K13" s="44"/>
      <c r="L13" s="42" t="s">
        <v>15</v>
      </c>
      <c r="M13" s="34">
        <v>8</v>
      </c>
      <c r="N13" s="14"/>
      <c r="O13" s="34">
        <v>6</v>
      </c>
      <c r="P13" s="44"/>
      <c r="Q13" s="42" t="s">
        <v>15</v>
      </c>
      <c r="R13" s="34">
        <v>9</v>
      </c>
      <c r="S13" s="47"/>
      <c r="T13" s="34">
        <v>3</v>
      </c>
      <c r="U13" s="137"/>
      <c r="V13" s="42" t="s">
        <v>15</v>
      </c>
      <c r="W13" s="6">
        <v>9</v>
      </c>
      <c r="X13" s="15"/>
      <c r="Y13" s="14">
        <v>5</v>
      </c>
      <c r="Z13" s="137"/>
      <c r="AA13" s="42" t="s">
        <v>15</v>
      </c>
      <c r="AB13" s="6">
        <v>6</v>
      </c>
      <c r="AC13" s="15"/>
      <c r="AD13" s="34">
        <v>5</v>
      </c>
      <c r="AE13" s="137"/>
      <c r="AF13" s="42" t="s">
        <v>15</v>
      </c>
      <c r="AG13" s="6">
        <v>12</v>
      </c>
      <c r="AH13" s="15"/>
      <c r="AI13" s="14">
        <v>8</v>
      </c>
      <c r="AJ13" s="137"/>
      <c r="AK13" s="42" t="s">
        <v>15</v>
      </c>
      <c r="AL13" s="14">
        <v>12</v>
      </c>
      <c r="AM13" s="15"/>
      <c r="AN13" s="14">
        <v>5</v>
      </c>
      <c r="AO13" s="137"/>
      <c r="AP13" s="42" t="s">
        <v>15</v>
      </c>
      <c r="AQ13" s="14">
        <v>8</v>
      </c>
      <c r="AR13" s="15"/>
    </row>
    <row r="14" spans="1:44" ht="15.95" customHeight="1" thickBot="1" x14ac:dyDescent="0.3">
      <c r="A14" s="72" t="s">
        <v>44</v>
      </c>
      <c r="B14" s="48" t="s">
        <v>15</v>
      </c>
      <c r="C14" s="43">
        <v>0</v>
      </c>
      <c r="D14" s="35"/>
      <c r="E14" s="34">
        <v>0</v>
      </c>
      <c r="F14" s="130"/>
      <c r="G14" s="48" t="s">
        <v>15</v>
      </c>
      <c r="H14" s="44">
        <v>1</v>
      </c>
      <c r="I14" s="35"/>
      <c r="J14" s="34">
        <v>0</v>
      </c>
      <c r="K14" s="130"/>
      <c r="L14" s="48" t="s">
        <v>15</v>
      </c>
      <c r="M14" s="34">
        <v>0</v>
      </c>
      <c r="N14" s="35"/>
      <c r="O14" s="34">
        <v>1</v>
      </c>
      <c r="P14" s="130"/>
      <c r="Q14" s="48" t="s">
        <v>15</v>
      </c>
      <c r="R14" s="34">
        <v>2</v>
      </c>
      <c r="S14" s="49"/>
      <c r="T14" s="34">
        <v>1</v>
      </c>
      <c r="U14" s="138"/>
      <c r="V14" s="48" t="s">
        <v>15</v>
      </c>
      <c r="W14" s="6">
        <v>0</v>
      </c>
      <c r="X14" s="38"/>
      <c r="Y14" s="35">
        <v>2</v>
      </c>
      <c r="Z14" s="138"/>
      <c r="AA14" s="48" t="s">
        <v>15</v>
      </c>
      <c r="AB14" s="6">
        <v>0</v>
      </c>
      <c r="AC14" s="38"/>
      <c r="AD14" s="34">
        <v>0</v>
      </c>
      <c r="AE14" s="138"/>
      <c r="AF14" s="48" t="s">
        <v>15</v>
      </c>
      <c r="AG14" s="6">
        <v>1</v>
      </c>
      <c r="AH14" s="38"/>
      <c r="AI14" s="35">
        <v>2</v>
      </c>
      <c r="AJ14" s="138"/>
      <c r="AK14" s="48" t="s">
        <v>15</v>
      </c>
      <c r="AL14" s="35">
        <v>2</v>
      </c>
      <c r="AM14" s="38"/>
      <c r="AN14" s="35">
        <v>2</v>
      </c>
      <c r="AO14" s="138"/>
      <c r="AP14" s="48" t="s">
        <v>15</v>
      </c>
      <c r="AQ14" s="35">
        <v>0</v>
      </c>
      <c r="AR14" s="38"/>
    </row>
    <row r="15" spans="1:44" ht="18" thickBot="1" x14ac:dyDescent="0.3">
      <c r="A15" s="57" t="s">
        <v>45</v>
      </c>
      <c r="B15" s="22" t="s">
        <v>15</v>
      </c>
      <c r="C15" s="40">
        <f>SUM(C6:C14)</f>
        <v>65</v>
      </c>
      <c r="D15" s="50"/>
      <c r="E15" s="27">
        <f>SUM(E6:E14)</f>
        <v>33</v>
      </c>
      <c r="F15" s="131"/>
      <c r="G15" s="22" t="s">
        <v>15</v>
      </c>
      <c r="H15" s="27">
        <f>SUM(H6:H14)</f>
        <v>76</v>
      </c>
      <c r="I15" s="27"/>
      <c r="J15" s="27">
        <f>SUM(J6:J14)</f>
        <v>32</v>
      </c>
      <c r="K15" s="131"/>
      <c r="L15" s="22" t="s">
        <v>15</v>
      </c>
      <c r="M15" s="27">
        <f>SUM(M6:M14)</f>
        <v>75</v>
      </c>
      <c r="N15" s="27"/>
      <c r="O15" s="27">
        <f>SUM(O6:O14)</f>
        <v>43</v>
      </c>
      <c r="P15" s="131"/>
      <c r="Q15" s="22" t="s">
        <v>15</v>
      </c>
      <c r="R15" s="27">
        <f>SUM(R6:R14)</f>
        <v>67</v>
      </c>
      <c r="S15" s="51"/>
      <c r="T15" s="27">
        <f>SUM(T6:T14)</f>
        <v>30</v>
      </c>
      <c r="U15" s="142"/>
      <c r="V15" s="22" t="s">
        <v>15</v>
      </c>
      <c r="W15" s="27">
        <f>SUM(W6:W14)</f>
        <v>63</v>
      </c>
      <c r="X15" s="29"/>
      <c r="Y15" s="27">
        <f>SUM(Y6:Y14)</f>
        <v>39</v>
      </c>
      <c r="Z15" s="139"/>
      <c r="AA15" s="22" t="s">
        <v>15</v>
      </c>
      <c r="AB15" s="27">
        <f>SUM(AB6:AB14)</f>
        <v>45</v>
      </c>
      <c r="AC15" s="29"/>
      <c r="AD15" s="27">
        <f>SUM(AD6:AD14)</f>
        <v>37</v>
      </c>
      <c r="AE15" s="139"/>
      <c r="AF15" s="22" t="s">
        <v>15</v>
      </c>
      <c r="AG15" s="27">
        <f>SUM(AG6:AG14)</f>
        <v>51</v>
      </c>
      <c r="AH15" s="29"/>
      <c r="AI15" s="27">
        <f>SUM(AI6:AI14)</f>
        <v>27</v>
      </c>
      <c r="AJ15" s="139"/>
      <c r="AK15" s="22" t="s">
        <v>15</v>
      </c>
      <c r="AL15" s="27">
        <f>SUM(AL6:AL14)</f>
        <v>47</v>
      </c>
      <c r="AM15" s="29"/>
      <c r="AN15" s="27">
        <f>SUM(AN6:AN14)</f>
        <v>24</v>
      </c>
      <c r="AO15" s="139"/>
      <c r="AP15" s="22" t="s">
        <v>15</v>
      </c>
      <c r="AQ15" s="27">
        <f>SUM(AQ6:AQ14)</f>
        <v>8</v>
      </c>
      <c r="AR15" s="29"/>
    </row>
    <row r="17" spans="1:42" x14ac:dyDescent="0.25">
      <c r="A17" s="52" t="s">
        <v>59</v>
      </c>
      <c r="AP17" s="52" t="s">
        <v>162</v>
      </c>
    </row>
    <row r="18" spans="1:42" x14ac:dyDescent="0.25">
      <c r="A18" s="52" t="s">
        <v>57</v>
      </c>
      <c r="C18" s="52" t="s">
        <v>58</v>
      </c>
    </row>
    <row r="21" spans="1:42" s="56" customFormat="1" x14ac:dyDescent="0.25">
      <c r="A21" s="55" t="s">
        <v>53</v>
      </c>
    </row>
    <row r="23" spans="1:42" x14ac:dyDescent="0.25">
      <c r="AJ23" s="108"/>
    </row>
  </sheetData>
  <mergeCells count="34">
    <mergeCell ref="AQ2:AR2"/>
    <mergeCell ref="AP3:AP4"/>
    <mergeCell ref="AP5:AQ5"/>
    <mergeCell ref="A1:AR1"/>
    <mergeCell ref="AI2:AJ2"/>
    <mergeCell ref="AN2:AO2"/>
    <mergeCell ref="T2:U2"/>
    <mergeCell ref="E2:F2"/>
    <mergeCell ref="J2:K2"/>
    <mergeCell ref="O2:P2"/>
    <mergeCell ref="Y2:Z2"/>
    <mergeCell ref="A2:A4"/>
    <mergeCell ref="C2:D2"/>
    <mergeCell ref="H2:I2"/>
    <mergeCell ref="M2:N2"/>
    <mergeCell ref="R2:S2"/>
    <mergeCell ref="B3:B4"/>
    <mergeCell ref="G3:G4"/>
    <mergeCell ref="AK5:AL5"/>
    <mergeCell ref="L3:L4"/>
    <mergeCell ref="Q3:Q4"/>
    <mergeCell ref="AF5:AG5"/>
    <mergeCell ref="AA5:AB5"/>
    <mergeCell ref="V5:W5"/>
    <mergeCell ref="A5:S5"/>
    <mergeCell ref="W2:X2"/>
    <mergeCell ref="V3:V4"/>
    <mergeCell ref="AL2:AM2"/>
    <mergeCell ref="AK3:AK4"/>
    <mergeCell ref="AG2:AH2"/>
    <mergeCell ref="AF3:AF4"/>
    <mergeCell ref="AB2:AC2"/>
    <mergeCell ref="AA3:AA4"/>
    <mergeCell ref="AD2:AE2"/>
  </mergeCells>
  <conditionalFormatting sqref="C6:C14 H6:H14 M6:M14 R6:R14 W6:W14 AB6:AB1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14 H6:H14 M6:M14 R6:R14 W6:W14 AB6:AB14">
    <cfRule type="colorScale" priority="41">
      <colorScale>
        <cfvo type="min"/>
        <cfvo type="max"/>
        <color rgb="FFFCFCFF"/>
        <color rgb="FF63BE7B"/>
      </colorScale>
    </cfRule>
  </conditionalFormatting>
  <conditionalFormatting sqref="B6:D14 F6:I14 L6:N14 Q6:S14 U6:X14 AA6:AC14">
    <cfRule type="colorScale" priority="40">
      <colorScale>
        <cfvo type="min"/>
        <cfvo type="max"/>
        <color theme="9" tint="0.79998168889431442"/>
        <color theme="9"/>
      </colorScale>
    </cfRule>
  </conditionalFormatting>
  <conditionalFormatting sqref="AG6:AG14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14">
    <cfRule type="colorScale" priority="38">
      <colorScale>
        <cfvo type="min"/>
        <cfvo type="max"/>
        <color rgb="FFFCFCFF"/>
        <color rgb="FF63BE7B"/>
      </colorScale>
    </cfRule>
  </conditionalFormatting>
  <conditionalFormatting sqref="AF6:AH14">
    <cfRule type="colorScale" priority="37">
      <colorScale>
        <cfvo type="min"/>
        <cfvo type="max"/>
        <color theme="9" tint="0.79998168889431442"/>
        <color theme="9"/>
      </colorScale>
    </cfRule>
  </conditionalFormatting>
  <conditionalFormatting sqref="AL6:AL14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14">
    <cfRule type="colorScale" priority="35">
      <colorScale>
        <cfvo type="min"/>
        <cfvo type="max"/>
        <color rgb="FFFCFCFF"/>
        <color rgb="FF63BE7B"/>
      </colorScale>
    </cfRule>
  </conditionalFormatting>
  <conditionalFormatting sqref="AK6:AM14">
    <cfRule type="colorScale" priority="34">
      <colorScale>
        <cfvo type="min"/>
        <cfvo type="max"/>
        <color theme="9" tint="0.79998168889431442"/>
        <color theme="9"/>
      </colorScale>
    </cfRule>
  </conditionalFormatting>
  <conditionalFormatting sqref="T6:T1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14">
    <cfRule type="colorScale" priority="32">
      <colorScale>
        <cfvo type="min"/>
        <cfvo type="max"/>
        <color rgb="FFFCFCFF"/>
        <color rgb="FF63BE7B"/>
      </colorScale>
    </cfRule>
  </conditionalFormatting>
  <conditionalFormatting sqref="T6:T14">
    <cfRule type="colorScale" priority="31">
      <colorScale>
        <cfvo type="min"/>
        <cfvo type="max"/>
        <color theme="9" tint="0.79998168889431442"/>
        <color theme="9"/>
      </colorScale>
    </cfRule>
  </conditionalFormatting>
  <conditionalFormatting sqref="K6:K14">
    <cfRule type="colorScale" priority="30">
      <colorScale>
        <cfvo type="min"/>
        <cfvo type="max"/>
        <color theme="9" tint="0.79998168889431442"/>
        <color theme="9"/>
      </colorScale>
    </cfRule>
  </conditionalFormatting>
  <conditionalFormatting sqref="P6:P14">
    <cfRule type="colorScale" priority="29">
      <colorScale>
        <cfvo type="min"/>
        <cfvo type="max"/>
        <color theme="9" tint="0.79998168889431442"/>
        <color theme="9"/>
      </colorScale>
    </cfRule>
  </conditionalFormatting>
  <conditionalFormatting sqref="Z6:Z14">
    <cfRule type="colorScale" priority="28">
      <colorScale>
        <cfvo type="min"/>
        <cfvo type="max"/>
        <color theme="9" tint="0.79998168889431442"/>
        <color theme="9"/>
      </colorScale>
    </cfRule>
  </conditionalFormatting>
  <conditionalFormatting sqref="AE6:AE14">
    <cfRule type="colorScale" priority="27">
      <colorScale>
        <cfvo type="min"/>
        <cfvo type="max"/>
        <color theme="9" tint="0.79998168889431442"/>
        <color theme="9"/>
      </colorScale>
    </cfRule>
  </conditionalFormatting>
  <conditionalFormatting sqref="AJ6:AJ14">
    <cfRule type="colorScale" priority="26">
      <colorScale>
        <cfvo type="min"/>
        <cfvo type="max"/>
        <color theme="9" tint="0.79998168889431442"/>
        <color theme="9"/>
      </colorScale>
    </cfRule>
  </conditionalFormatting>
  <conditionalFormatting sqref="AO6:AO14">
    <cfRule type="colorScale" priority="25">
      <colorScale>
        <cfvo type="min"/>
        <cfvo type="max"/>
        <color theme="9" tint="0.79998168889431442"/>
        <color theme="9"/>
      </colorScale>
    </cfRule>
  </conditionalFormatting>
  <conditionalFormatting sqref="O6:O1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14">
    <cfRule type="colorScale" priority="23">
      <colorScale>
        <cfvo type="min"/>
        <cfvo type="max"/>
        <color rgb="FFFCFCFF"/>
        <color rgb="FF63BE7B"/>
      </colorScale>
    </cfRule>
  </conditionalFormatting>
  <conditionalFormatting sqref="O6:O14">
    <cfRule type="colorScale" priority="22">
      <colorScale>
        <cfvo type="min"/>
        <cfvo type="max"/>
        <color theme="9" tint="0.79998168889431442"/>
        <color theme="9"/>
      </colorScale>
    </cfRule>
  </conditionalFormatting>
  <conditionalFormatting sqref="J6:J1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14">
    <cfRule type="colorScale" priority="20">
      <colorScale>
        <cfvo type="min"/>
        <cfvo type="max"/>
        <color rgb="FFFCFCFF"/>
        <color rgb="FF63BE7B"/>
      </colorScale>
    </cfRule>
  </conditionalFormatting>
  <conditionalFormatting sqref="J6:J14">
    <cfRule type="colorScale" priority="19">
      <colorScale>
        <cfvo type="min"/>
        <cfvo type="max"/>
        <color theme="9" tint="0.79998168889431442"/>
        <color theme="9"/>
      </colorScale>
    </cfRule>
  </conditionalFormatting>
  <conditionalFormatting sqref="E6:E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E14">
    <cfRule type="colorScale" priority="17">
      <colorScale>
        <cfvo type="min"/>
        <cfvo type="max"/>
        <color rgb="FFFCFCFF"/>
        <color rgb="FF63BE7B"/>
      </colorScale>
    </cfRule>
  </conditionalFormatting>
  <conditionalFormatting sqref="E6:E14">
    <cfRule type="colorScale" priority="16">
      <colorScale>
        <cfvo type="min"/>
        <cfvo type="max"/>
        <color theme="9" tint="0.79998168889431442"/>
        <color theme="9"/>
      </colorScale>
    </cfRule>
  </conditionalFormatting>
  <conditionalFormatting sqref="Y6:Y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14">
    <cfRule type="colorScale" priority="14">
      <colorScale>
        <cfvo type="min"/>
        <cfvo type="max"/>
        <color rgb="FFFCFCFF"/>
        <color rgb="FF63BE7B"/>
      </colorScale>
    </cfRule>
  </conditionalFormatting>
  <conditionalFormatting sqref="Y6:Y14">
    <cfRule type="colorScale" priority="13">
      <colorScale>
        <cfvo type="min"/>
        <cfvo type="max"/>
        <color theme="9" tint="0.79998168889431442"/>
        <color theme="9"/>
      </colorScale>
    </cfRule>
  </conditionalFormatting>
  <conditionalFormatting sqref="AD6:AD1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4">
    <cfRule type="colorScale" priority="11">
      <colorScale>
        <cfvo type="min"/>
        <cfvo type="max"/>
        <color rgb="FFFCFCFF"/>
        <color rgb="FF63BE7B"/>
      </colorScale>
    </cfRule>
  </conditionalFormatting>
  <conditionalFormatting sqref="AD6:AD14">
    <cfRule type="colorScale" priority="10">
      <colorScale>
        <cfvo type="min"/>
        <cfvo type="max"/>
        <color theme="9" tint="0.79998168889431442"/>
        <color theme="9"/>
      </colorScale>
    </cfRule>
  </conditionalFormatting>
  <conditionalFormatting sqref="AI6:AI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14">
    <cfRule type="colorScale" priority="8">
      <colorScale>
        <cfvo type="min"/>
        <cfvo type="max"/>
        <color rgb="FFFCFCFF"/>
        <color rgb="FF63BE7B"/>
      </colorScale>
    </cfRule>
  </conditionalFormatting>
  <conditionalFormatting sqref="AI6:AI14">
    <cfRule type="colorScale" priority="7">
      <colorScale>
        <cfvo type="min"/>
        <cfvo type="max"/>
        <color theme="9" tint="0.79998168889431442"/>
        <color theme="9"/>
      </colorScale>
    </cfRule>
  </conditionalFormatting>
  <conditionalFormatting sqref="AN6:AN1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14">
    <cfRule type="colorScale" priority="5">
      <colorScale>
        <cfvo type="min"/>
        <cfvo type="max"/>
        <color rgb="FFFCFCFF"/>
        <color rgb="FF63BE7B"/>
      </colorScale>
    </cfRule>
  </conditionalFormatting>
  <conditionalFormatting sqref="AN6:AN14">
    <cfRule type="colorScale" priority="4">
      <colorScale>
        <cfvo type="min"/>
        <cfvo type="max"/>
        <color theme="9" tint="0.79998168889431442"/>
        <color theme="9"/>
      </colorScale>
    </cfRule>
  </conditionalFormatting>
  <conditionalFormatting sqref="AQ6:AQ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14">
    <cfRule type="colorScale" priority="2">
      <colorScale>
        <cfvo type="min"/>
        <cfvo type="max"/>
        <color rgb="FFFCFCFF"/>
        <color rgb="FF63BE7B"/>
      </colorScale>
    </cfRule>
  </conditionalFormatting>
  <conditionalFormatting sqref="AP6:AR14">
    <cfRule type="colorScale" priority="1">
      <colorScale>
        <cfvo type="min"/>
        <cfvo type="max"/>
        <color theme="9" tint="0.79998168889431442"/>
        <color theme="9"/>
      </colorScale>
    </cfRule>
  </conditionalFormatting>
  <pageMargins left="0.7" right="0.7" top="0.75" bottom="0.75" header="0.3" footer="0.3"/>
  <pageSetup paperSize="3" scale="67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FCB01-5188-49E3-9306-D424080663D6}">
  <dimension ref="A1:M12"/>
  <sheetViews>
    <sheetView workbookViewId="0">
      <selection activeCell="M4" sqref="M4:M12"/>
    </sheetView>
  </sheetViews>
  <sheetFormatPr defaultRowHeight="15" x14ac:dyDescent="0.25"/>
  <cols>
    <col min="1" max="1" width="40.140625" bestFit="1" customWidth="1"/>
    <col min="2" max="13" width="12.85546875" customWidth="1"/>
  </cols>
  <sheetData>
    <row r="1" spans="1:13" x14ac:dyDescent="0.25">
      <c r="A1" s="167" t="s">
        <v>123</v>
      </c>
      <c r="B1" s="168" t="s">
        <v>84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x14ac:dyDescent="0.25">
      <c r="A2" s="167"/>
      <c r="B2" s="143" t="s">
        <v>85</v>
      </c>
      <c r="C2" s="143" t="s">
        <v>86</v>
      </c>
      <c r="D2" s="143" t="s">
        <v>87</v>
      </c>
      <c r="E2" s="143" t="s">
        <v>88</v>
      </c>
      <c r="F2" s="143" t="s">
        <v>89</v>
      </c>
      <c r="G2" s="143" t="s">
        <v>90</v>
      </c>
      <c r="H2" s="143" t="s">
        <v>91</v>
      </c>
      <c r="I2" s="143" t="s">
        <v>92</v>
      </c>
      <c r="J2" s="143" t="s">
        <v>93</v>
      </c>
      <c r="K2" s="143" t="s">
        <v>95</v>
      </c>
      <c r="L2" s="143" t="s">
        <v>96</v>
      </c>
      <c r="M2" s="143" t="s">
        <v>97</v>
      </c>
    </row>
    <row r="3" spans="1:13" x14ac:dyDescent="0.25">
      <c r="A3" s="167"/>
      <c r="B3" s="143" t="s">
        <v>98</v>
      </c>
      <c r="C3" s="143" t="s">
        <v>98</v>
      </c>
      <c r="D3" s="143" t="s">
        <v>98</v>
      </c>
      <c r="E3" s="143" t="s">
        <v>98</v>
      </c>
      <c r="F3" s="143" t="s">
        <v>98</v>
      </c>
      <c r="G3" s="143" t="s">
        <v>98</v>
      </c>
      <c r="H3" s="143" t="s">
        <v>98</v>
      </c>
      <c r="I3" s="143" t="s">
        <v>98</v>
      </c>
      <c r="J3" s="143" t="s">
        <v>98</v>
      </c>
      <c r="K3" s="143" t="s">
        <v>98</v>
      </c>
      <c r="L3" s="143" t="s">
        <v>98</v>
      </c>
      <c r="M3" s="143" t="s">
        <v>98</v>
      </c>
    </row>
    <row r="4" spans="1:13" x14ac:dyDescent="0.25">
      <c r="A4" s="144" t="s">
        <v>124</v>
      </c>
      <c r="B4" s="146">
        <v>0</v>
      </c>
      <c r="C4" s="146">
        <v>0</v>
      </c>
      <c r="D4" s="146">
        <v>2</v>
      </c>
      <c r="E4" s="146">
        <v>0</v>
      </c>
      <c r="F4" s="146">
        <v>1</v>
      </c>
      <c r="G4" s="146">
        <v>1</v>
      </c>
      <c r="H4" s="146">
        <v>3</v>
      </c>
      <c r="I4" s="146">
        <v>0</v>
      </c>
      <c r="J4" s="146">
        <v>2</v>
      </c>
      <c r="K4" s="146">
        <v>3</v>
      </c>
      <c r="L4" s="146">
        <v>1</v>
      </c>
      <c r="M4" s="146">
        <v>1</v>
      </c>
    </row>
    <row r="5" spans="1:13" x14ac:dyDescent="0.25">
      <c r="A5" s="144" t="s">
        <v>125</v>
      </c>
      <c r="B5" s="146">
        <v>7</v>
      </c>
      <c r="C5" s="146">
        <v>1</v>
      </c>
      <c r="D5" s="146">
        <v>0</v>
      </c>
      <c r="E5" s="146">
        <v>4</v>
      </c>
      <c r="F5" s="146">
        <v>1</v>
      </c>
      <c r="G5" s="146">
        <v>3</v>
      </c>
      <c r="H5" s="146">
        <v>1</v>
      </c>
      <c r="I5" s="146">
        <v>1</v>
      </c>
      <c r="J5" s="146">
        <v>0</v>
      </c>
      <c r="K5" s="146">
        <v>1</v>
      </c>
      <c r="L5" s="146">
        <v>0</v>
      </c>
      <c r="M5" s="146">
        <v>0</v>
      </c>
    </row>
    <row r="6" spans="1:13" x14ac:dyDescent="0.25">
      <c r="A6" s="144" t="s">
        <v>126</v>
      </c>
      <c r="B6" s="146">
        <v>12</v>
      </c>
      <c r="C6" s="146">
        <v>3</v>
      </c>
      <c r="D6" s="146">
        <v>19</v>
      </c>
      <c r="E6" s="146">
        <v>1</v>
      </c>
      <c r="F6" s="146">
        <v>16</v>
      </c>
      <c r="G6" s="146">
        <v>0</v>
      </c>
      <c r="H6" s="146">
        <v>24</v>
      </c>
      <c r="I6" s="146">
        <v>0</v>
      </c>
      <c r="J6" s="146">
        <v>13</v>
      </c>
      <c r="K6" s="146">
        <v>23</v>
      </c>
      <c r="L6" s="146">
        <v>0</v>
      </c>
      <c r="M6" s="146">
        <v>24</v>
      </c>
    </row>
    <row r="7" spans="1:13" x14ac:dyDescent="0.25">
      <c r="A7" s="144" t="s">
        <v>127</v>
      </c>
      <c r="B7" s="146">
        <v>4</v>
      </c>
      <c r="C7" s="146">
        <v>0</v>
      </c>
      <c r="D7" s="146">
        <v>4</v>
      </c>
      <c r="E7" s="146">
        <v>0</v>
      </c>
      <c r="F7" s="146">
        <v>5</v>
      </c>
      <c r="G7" s="146">
        <v>0</v>
      </c>
      <c r="H7" s="146">
        <v>2</v>
      </c>
      <c r="I7" s="146">
        <v>0</v>
      </c>
      <c r="J7" s="146">
        <v>5</v>
      </c>
      <c r="K7" s="146">
        <v>8</v>
      </c>
      <c r="L7" s="146">
        <v>0</v>
      </c>
      <c r="M7" s="146">
        <v>5</v>
      </c>
    </row>
    <row r="8" spans="1:13" x14ac:dyDescent="0.25">
      <c r="A8" s="144" t="s">
        <v>128</v>
      </c>
      <c r="B8" s="146">
        <v>0</v>
      </c>
      <c r="C8" s="146">
        <v>0</v>
      </c>
      <c r="D8" s="146">
        <v>1</v>
      </c>
      <c r="E8" s="146">
        <v>0</v>
      </c>
      <c r="F8" s="146">
        <v>2</v>
      </c>
      <c r="G8" s="146">
        <v>0</v>
      </c>
      <c r="H8" s="146">
        <v>1</v>
      </c>
      <c r="I8" s="146">
        <v>0</v>
      </c>
      <c r="J8" s="146">
        <v>2</v>
      </c>
      <c r="K8" s="146">
        <v>0</v>
      </c>
      <c r="L8" s="146">
        <v>0</v>
      </c>
      <c r="M8" s="146">
        <v>1</v>
      </c>
    </row>
    <row r="9" spans="1:13" x14ac:dyDescent="0.25">
      <c r="A9" s="144" t="s">
        <v>129</v>
      </c>
      <c r="B9" s="146">
        <v>3</v>
      </c>
      <c r="C9" s="146">
        <v>0</v>
      </c>
      <c r="D9" s="146">
        <v>0</v>
      </c>
      <c r="E9" s="146">
        <v>0</v>
      </c>
      <c r="F9" s="146">
        <v>2</v>
      </c>
      <c r="G9" s="146">
        <v>0</v>
      </c>
      <c r="H9" s="146">
        <v>1</v>
      </c>
      <c r="I9" s="146">
        <v>0</v>
      </c>
      <c r="J9" s="146">
        <v>2</v>
      </c>
      <c r="K9" s="146">
        <v>11</v>
      </c>
      <c r="L9" s="146">
        <v>0</v>
      </c>
      <c r="M9" s="146">
        <v>3</v>
      </c>
    </row>
    <row r="10" spans="1:13" x14ac:dyDescent="0.25">
      <c r="A10" s="144" t="s">
        <v>130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2</v>
      </c>
      <c r="K10" s="146">
        <v>4</v>
      </c>
      <c r="L10" s="146">
        <v>2</v>
      </c>
      <c r="M10" s="146">
        <v>1</v>
      </c>
    </row>
    <row r="11" spans="1:13" x14ac:dyDescent="0.25">
      <c r="A11" s="144" t="s">
        <v>131</v>
      </c>
      <c r="B11" s="146">
        <v>6</v>
      </c>
      <c r="C11" s="146">
        <v>0</v>
      </c>
      <c r="D11" s="146">
        <v>6</v>
      </c>
      <c r="E11" s="146">
        <v>1</v>
      </c>
      <c r="F11" s="146">
        <v>6</v>
      </c>
      <c r="G11" s="146">
        <v>1</v>
      </c>
      <c r="H11" s="146">
        <v>7</v>
      </c>
      <c r="I11" s="146">
        <v>0</v>
      </c>
      <c r="J11" s="146">
        <v>8</v>
      </c>
      <c r="K11" s="146">
        <v>7</v>
      </c>
      <c r="L11" s="146">
        <v>0</v>
      </c>
      <c r="M11" s="146">
        <v>3</v>
      </c>
    </row>
    <row r="12" spans="1:13" x14ac:dyDescent="0.25">
      <c r="A12" s="144" t="s">
        <v>132</v>
      </c>
      <c r="B12" s="146">
        <v>0</v>
      </c>
      <c r="C12" s="146">
        <v>0</v>
      </c>
      <c r="D12" s="146">
        <v>1</v>
      </c>
      <c r="E12" s="146">
        <v>0</v>
      </c>
      <c r="F12" s="146">
        <v>0</v>
      </c>
      <c r="G12" s="146">
        <v>0</v>
      </c>
      <c r="H12" s="146">
        <v>2</v>
      </c>
      <c r="I12" s="146">
        <v>0</v>
      </c>
      <c r="J12" s="146">
        <v>1</v>
      </c>
      <c r="K12" s="146">
        <v>0</v>
      </c>
      <c r="L12" s="146">
        <v>0</v>
      </c>
      <c r="M12" s="146">
        <v>1</v>
      </c>
    </row>
  </sheetData>
  <mergeCells count="2">
    <mergeCell ref="A1:A3"/>
    <mergeCell ref="B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2:K46"/>
  <sheetViews>
    <sheetView workbookViewId="0">
      <selection activeCell="F44" sqref="F44"/>
    </sheetView>
  </sheetViews>
  <sheetFormatPr defaultRowHeight="15" x14ac:dyDescent="0.25"/>
  <cols>
    <col min="22" max="22" width="8.42578125" bestFit="1" customWidth="1"/>
  </cols>
  <sheetData>
    <row r="42" spans="2:11" ht="15.75" thickBot="1" x14ac:dyDescent="0.3">
      <c r="B42" t="s">
        <v>70</v>
      </c>
    </row>
    <row r="43" spans="2:11" x14ac:dyDescent="0.25">
      <c r="B43" s="76"/>
      <c r="C43" s="77"/>
      <c r="D43" s="77"/>
      <c r="E43" s="77"/>
      <c r="F43" s="78" t="s">
        <v>73</v>
      </c>
      <c r="G43" s="77"/>
      <c r="H43" s="77"/>
      <c r="I43" s="77"/>
      <c r="J43" s="77"/>
      <c r="K43" s="79"/>
    </row>
    <row r="44" spans="2:11" x14ac:dyDescent="0.25">
      <c r="B44" s="80" t="s">
        <v>75</v>
      </c>
      <c r="C44" s="81"/>
      <c r="D44" s="81"/>
      <c r="E44" s="81"/>
      <c r="F44" s="81"/>
      <c r="G44" s="81" t="s">
        <v>74</v>
      </c>
      <c r="H44" s="81"/>
      <c r="I44" s="81"/>
      <c r="J44" s="81"/>
      <c r="K44" s="82"/>
    </row>
    <row r="45" spans="2:11" x14ac:dyDescent="0.25">
      <c r="B45" s="80"/>
      <c r="C45" s="81"/>
      <c r="D45" s="81"/>
      <c r="E45" s="81"/>
      <c r="F45" s="81"/>
      <c r="G45" s="81"/>
      <c r="H45" s="81"/>
      <c r="I45" s="81"/>
      <c r="J45" s="81"/>
      <c r="K45" s="82"/>
    </row>
    <row r="46" spans="2:11" ht="15.75" thickBot="1" x14ac:dyDescent="0.3">
      <c r="B46" s="83"/>
      <c r="C46" s="84"/>
      <c r="D46" s="84"/>
      <c r="E46" s="84"/>
      <c r="F46" s="84"/>
      <c r="G46" s="84"/>
      <c r="H46" s="84"/>
      <c r="I46" s="84"/>
      <c r="J46" s="85"/>
      <c r="K46" s="85"/>
    </row>
  </sheetData>
  <pageMargins left="0.7" right="0.7" top="0.75" bottom="0.75" header="0.3" footer="0.3"/>
  <pageSetup paperSize="3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2:K46"/>
  <sheetViews>
    <sheetView workbookViewId="0">
      <selection activeCell="A37" sqref="A37:J38"/>
    </sheetView>
  </sheetViews>
  <sheetFormatPr defaultRowHeight="15" x14ac:dyDescent="0.25"/>
  <sheetData>
    <row r="42" spans="2:11" ht="15.75" thickBot="1" x14ac:dyDescent="0.3">
      <c r="B42" t="s">
        <v>71</v>
      </c>
    </row>
    <row r="43" spans="2:11" x14ac:dyDescent="0.25">
      <c r="B43" s="76"/>
      <c r="C43" s="77"/>
      <c r="D43" s="77"/>
      <c r="E43" s="77"/>
      <c r="F43" s="78" t="s">
        <v>73</v>
      </c>
      <c r="G43" s="77"/>
      <c r="H43" s="77"/>
      <c r="I43" s="77"/>
      <c r="J43" s="77"/>
      <c r="K43" s="79"/>
    </row>
    <row r="44" spans="2:11" x14ac:dyDescent="0.25">
      <c r="B44" s="80" t="s">
        <v>75</v>
      </c>
      <c r="C44" s="81"/>
      <c r="D44" s="81"/>
      <c r="E44" s="81"/>
      <c r="F44" s="81"/>
      <c r="G44" s="81" t="s">
        <v>74</v>
      </c>
      <c r="H44" s="81"/>
      <c r="I44" s="81"/>
      <c r="J44" s="81"/>
      <c r="K44" s="82"/>
    </row>
    <row r="45" spans="2:11" x14ac:dyDescent="0.25">
      <c r="B45" s="80"/>
      <c r="C45" s="81"/>
      <c r="D45" s="81"/>
      <c r="E45" s="81"/>
      <c r="F45" s="81"/>
      <c r="G45" s="81"/>
      <c r="H45" s="81"/>
      <c r="I45" s="81"/>
      <c r="J45" s="81"/>
      <c r="K45" s="82"/>
    </row>
    <row r="46" spans="2:11" ht="15.75" thickBot="1" x14ac:dyDescent="0.3">
      <c r="B46" s="83"/>
      <c r="C46" s="84"/>
      <c r="D46" s="84"/>
      <c r="E46" s="84"/>
      <c r="F46" s="84"/>
      <c r="G46" s="84"/>
      <c r="H46" s="84"/>
      <c r="I46" s="84"/>
      <c r="J46" s="85"/>
      <c r="K46" s="85"/>
    </row>
  </sheetData>
  <pageMargins left="0.7" right="0.7" top="0.75" bottom="0.75" header="0.3" footer="0.3"/>
  <pageSetup paperSize="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1"/>
  <sheetViews>
    <sheetView workbookViewId="0">
      <selection activeCell="U115" sqref="U115"/>
    </sheetView>
  </sheetViews>
  <sheetFormatPr defaultRowHeight="15" x14ac:dyDescent="0.25"/>
  <sheetData>
    <row r="41" spans="2:2" x14ac:dyDescent="0.25">
      <c r="B41" t="s">
        <v>72</v>
      </c>
    </row>
  </sheetData>
  <pageMargins left="0.7" right="0.7" top="0.75" bottom="0.75" header="0.3" footer="0.3"/>
  <pageSetup paperSize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FTIC at PSC - Escambia</vt:lpstr>
      <vt:lpstr>Escambia County Schools</vt:lpstr>
      <vt:lpstr>FTIC at PSC - Santa Rosa</vt:lpstr>
      <vt:lpstr>Santa Rosa County Schools</vt:lpstr>
      <vt:lpstr>FTIC at PSC - Private Schools</vt:lpstr>
      <vt:lpstr>Private Schools</vt:lpstr>
      <vt:lpstr>Bar Graphs - Escambia Fall</vt:lpstr>
      <vt:lpstr>Bar Graphs - Santa Rosa Fall</vt:lpstr>
      <vt:lpstr>Bar Graphs - Private Schools Fa</vt:lpstr>
      <vt:lpstr>LEGEND</vt:lpstr>
      <vt:lpstr>Dual-Enrolled</vt:lpstr>
    </vt:vector>
  </TitlesOfParts>
  <Company>Pensacola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Croom, Karen</cp:lastModifiedBy>
  <cp:lastPrinted>2019-11-06T14:48:45Z</cp:lastPrinted>
  <dcterms:created xsi:type="dcterms:W3CDTF">2017-10-06T19:48:28Z</dcterms:created>
  <dcterms:modified xsi:type="dcterms:W3CDTF">2023-03-13T18:32:19Z</dcterms:modified>
</cp:coreProperties>
</file>